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ารเงิน สภ.เหนือคลอง\จัดสรรงบประมาณ\ปี 2569\"/>
    </mc:Choice>
  </mc:AlternateContent>
  <xr:revisionPtr revIDLastSave="0" documentId="13_ncr:1_{D97853D6-6A13-4D7A-9FB6-935DD21769DF}" xr6:coauthVersionLast="47" xr6:coauthVersionMax="47" xr10:uidLastSave="{00000000-0000-0000-0000-000000000000}"/>
  <bookViews>
    <workbookView xWindow="-120" yWindow="-120" windowWidth="19440" windowHeight="15000" firstSheet="3" activeTab="4" xr2:uid="{64433A8E-C4E6-4169-A28E-912B8F61CB45}"/>
  </bookViews>
  <sheets>
    <sheet name="ภ.จว.กระบี่" sheetId="1" r:id="rId1"/>
    <sheet name="กก.สส." sheetId="3" r:id="rId2"/>
    <sheet name="สภ.เมืองกระบี่" sheetId="2" r:id="rId3"/>
    <sheet name="สภเกาะกลาง" sheetId="4" r:id="rId4"/>
    <sheet name="สภ.เหนือคลอง" sheetId="5" r:id="rId5"/>
    <sheet name="สภ.คลองขนาน" sheetId="6" r:id="rId6"/>
    <sheet name="สภ.คลองท่อม" sheetId="7" r:id="rId7"/>
    <sheet name="สภ.ทรายขาว" sheetId="8" r:id="rId8"/>
    <sheet name="สภ.อ่าวลึก" sheetId="9" r:id="rId9"/>
    <sheet name="สภ.เกาะลันตา" sheetId="10" r:id="rId10"/>
    <sheet name="สภ.เขาพนม" sheetId="11" r:id="rId11"/>
    <sheet name="สภ.ปลายพระยา" sheetId="12" r:id="rId12"/>
    <sheet name="สภ.ลำทับ" sheetId="13" r:id="rId13"/>
    <sheet name="สภ.อ่าวนาง" sheetId="14" r:id="rId14"/>
    <sheet name="สภ.เกาะพีพี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0" i="15" l="1"/>
  <c r="Q100" i="15"/>
  <c r="P100" i="15"/>
  <c r="O100" i="15"/>
  <c r="N100" i="15"/>
  <c r="M100" i="15"/>
  <c r="L100" i="15"/>
  <c r="K100" i="15"/>
  <c r="J100" i="15"/>
  <c r="I100" i="15"/>
  <c r="H100" i="15"/>
  <c r="G100" i="15"/>
  <c r="S100" i="15" s="1"/>
  <c r="F100" i="15"/>
  <c r="E100" i="15"/>
  <c r="R22" i="15"/>
  <c r="R101" i="15" s="1"/>
  <c r="Q22" i="15"/>
  <c r="Q101" i="15" s="1"/>
  <c r="P22" i="15"/>
  <c r="P101" i="15" s="1"/>
  <c r="O22" i="15"/>
  <c r="O101" i="15" s="1"/>
  <c r="N22" i="15"/>
  <c r="N101" i="15" s="1"/>
  <c r="M22" i="15"/>
  <c r="M101" i="15" s="1"/>
  <c r="L22" i="15"/>
  <c r="L101" i="15" s="1"/>
  <c r="K22" i="15"/>
  <c r="K101" i="15" s="1"/>
  <c r="J22" i="15"/>
  <c r="J101" i="15" s="1"/>
  <c r="I22" i="15"/>
  <c r="I101" i="15" s="1"/>
  <c r="H22" i="15"/>
  <c r="H101" i="15" s="1"/>
  <c r="G22" i="15"/>
  <c r="G101" i="15" s="1"/>
  <c r="F22" i="15"/>
  <c r="F101" i="15" s="1"/>
  <c r="E22" i="15"/>
  <c r="E101" i="15" s="1"/>
  <c r="S21" i="15"/>
  <c r="S7" i="15"/>
  <c r="S6" i="15"/>
  <c r="S5" i="15"/>
  <c r="R100" i="14"/>
  <c r="Q100" i="14"/>
  <c r="P100" i="14"/>
  <c r="O100" i="14"/>
  <c r="N100" i="14"/>
  <c r="M100" i="14"/>
  <c r="L100" i="14"/>
  <c r="K100" i="14"/>
  <c r="J100" i="14"/>
  <c r="I100" i="14"/>
  <c r="H100" i="14"/>
  <c r="G100" i="14"/>
  <c r="S100" i="14" s="1"/>
  <c r="F100" i="14"/>
  <c r="E100" i="14"/>
  <c r="R22" i="14"/>
  <c r="R101" i="14" s="1"/>
  <c r="Q22" i="14"/>
  <c r="Q101" i="14" s="1"/>
  <c r="P22" i="14"/>
  <c r="P101" i="14" s="1"/>
  <c r="O22" i="14"/>
  <c r="O101" i="14" s="1"/>
  <c r="N22" i="14"/>
  <c r="N101" i="14" s="1"/>
  <c r="M22" i="14"/>
  <c r="M101" i="14" s="1"/>
  <c r="L22" i="14"/>
  <c r="L101" i="14" s="1"/>
  <c r="K22" i="14"/>
  <c r="K101" i="14" s="1"/>
  <c r="J22" i="14"/>
  <c r="J101" i="14" s="1"/>
  <c r="I22" i="14"/>
  <c r="I101" i="14" s="1"/>
  <c r="H22" i="14"/>
  <c r="H101" i="14" s="1"/>
  <c r="G22" i="14"/>
  <c r="G101" i="14" s="1"/>
  <c r="F22" i="14"/>
  <c r="F101" i="14" s="1"/>
  <c r="E22" i="14"/>
  <c r="E101" i="14" s="1"/>
  <c r="S21" i="14"/>
  <c r="S7" i="14"/>
  <c r="S6" i="14"/>
  <c r="S5" i="14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S100" i="13" s="1"/>
  <c r="F100" i="13"/>
  <c r="E100" i="13"/>
  <c r="R22" i="13"/>
  <c r="R101" i="13" s="1"/>
  <c r="Q22" i="13"/>
  <c r="Q101" i="13" s="1"/>
  <c r="P22" i="13"/>
  <c r="P101" i="13" s="1"/>
  <c r="O22" i="13"/>
  <c r="O101" i="13" s="1"/>
  <c r="N22" i="13"/>
  <c r="N101" i="13" s="1"/>
  <c r="M22" i="13"/>
  <c r="M101" i="13" s="1"/>
  <c r="L22" i="13"/>
  <c r="L101" i="13" s="1"/>
  <c r="K22" i="13"/>
  <c r="K101" i="13" s="1"/>
  <c r="J22" i="13"/>
  <c r="J101" i="13" s="1"/>
  <c r="I22" i="13"/>
  <c r="I101" i="13" s="1"/>
  <c r="H22" i="13"/>
  <c r="H101" i="13" s="1"/>
  <c r="G22" i="13"/>
  <c r="G101" i="13" s="1"/>
  <c r="F22" i="13"/>
  <c r="F101" i="13" s="1"/>
  <c r="E22" i="13"/>
  <c r="E101" i="13" s="1"/>
  <c r="S21" i="13"/>
  <c r="S7" i="13"/>
  <c r="S6" i="13"/>
  <c r="S5" i="13"/>
  <c r="P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S100" i="12" s="1"/>
  <c r="F100" i="12"/>
  <c r="E100" i="12"/>
  <c r="R22" i="12"/>
  <c r="R101" i="12" s="1"/>
  <c r="Q22" i="12"/>
  <c r="Q101" i="12" s="1"/>
  <c r="P22" i="12"/>
  <c r="O22" i="12"/>
  <c r="O101" i="12" s="1"/>
  <c r="N22" i="12"/>
  <c r="N101" i="12" s="1"/>
  <c r="M22" i="12"/>
  <c r="M101" i="12" s="1"/>
  <c r="L22" i="12"/>
  <c r="L101" i="12" s="1"/>
  <c r="K22" i="12"/>
  <c r="K101" i="12" s="1"/>
  <c r="J22" i="12"/>
  <c r="J101" i="12" s="1"/>
  <c r="I22" i="12"/>
  <c r="I101" i="12" s="1"/>
  <c r="H22" i="12"/>
  <c r="H101" i="12" s="1"/>
  <c r="G22" i="12"/>
  <c r="G101" i="12" s="1"/>
  <c r="F22" i="12"/>
  <c r="F101" i="12" s="1"/>
  <c r="E22" i="12"/>
  <c r="E101" i="12" s="1"/>
  <c r="S21" i="12"/>
  <c r="S7" i="12"/>
  <c r="S6" i="12"/>
  <c r="S5" i="12"/>
  <c r="S22" i="12" s="1"/>
  <c r="R100" i="11"/>
  <c r="Q100" i="11"/>
  <c r="P100" i="11"/>
  <c r="O100" i="11"/>
  <c r="N100" i="11"/>
  <c r="M100" i="11"/>
  <c r="L100" i="11"/>
  <c r="K100" i="11"/>
  <c r="J100" i="11"/>
  <c r="I100" i="11"/>
  <c r="H100" i="11"/>
  <c r="G100" i="11"/>
  <c r="S100" i="11" s="1"/>
  <c r="F100" i="11"/>
  <c r="E100" i="11"/>
  <c r="R22" i="11"/>
  <c r="R101" i="11" s="1"/>
  <c r="Q22" i="11"/>
  <c r="Q101" i="11" s="1"/>
  <c r="P22" i="11"/>
  <c r="P101" i="11" s="1"/>
  <c r="O22" i="11"/>
  <c r="O101" i="11" s="1"/>
  <c r="N22" i="11"/>
  <c r="N101" i="11" s="1"/>
  <c r="M22" i="11"/>
  <c r="M101" i="11" s="1"/>
  <c r="L22" i="11"/>
  <c r="L101" i="11" s="1"/>
  <c r="K22" i="11"/>
  <c r="K101" i="11" s="1"/>
  <c r="J22" i="11"/>
  <c r="J101" i="11" s="1"/>
  <c r="I22" i="11"/>
  <c r="I101" i="11" s="1"/>
  <c r="H22" i="11"/>
  <c r="H101" i="11" s="1"/>
  <c r="G22" i="11"/>
  <c r="G101" i="11" s="1"/>
  <c r="F22" i="11"/>
  <c r="F101" i="11" s="1"/>
  <c r="E22" i="11"/>
  <c r="E101" i="11" s="1"/>
  <c r="S21" i="11"/>
  <c r="S7" i="11"/>
  <c r="S6" i="11"/>
  <c r="S5" i="11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S100" i="10" s="1"/>
  <c r="F100" i="10"/>
  <c r="E100" i="10"/>
  <c r="R22" i="10"/>
  <c r="R101" i="10" s="1"/>
  <c r="Q22" i="10"/>
  <c r="Q101" i="10" s="1"/>
  <c r="P22" i="10"/>
  <c r="P101" i="10" s="1"/>
  <c r="O22" i="10"/>
  <c r="O101" i="10" s="1"/>
  <c r="N22" i="10"/>
  <c r="N101" i="10" s="1"/>
  <c r="M22" i="10"/>
  <c r="M101" i="10" s="1"/>
  <c r="L22" i="10"/>
  <c r="L101" i="10" s="1"/>
  <c r="K22" i="10"/>
  <c r="K101" i="10" s="1"/>
  <c r="J22" i="10"/>
  <c r="J101" i="10" s="1"/>
  <c r="I22" i="10"/>
  <c r="I101" i="10" s="1"/>
  <c r="H22" i="10"/>
  <c r="H101" i="10" s="1"/>
  <c r="G22" i="10"/>
  <c r="G101" i="10" s="1"/>
  <c r="F22" i="10"/>
  <c r="F101" i="10" s="1"/>
  <c r="E22" i="10"/>
  <c r="E101" i="10" s="1"/>
  <c r="S21" i="10"/>
  <c r="S7" i="10"/>
  <c r="S6" i="10"/>
  <c r="S5" i="10"/>
  <c r="R100" i="9"/>
  <c r="Q100" i="9"/>
  <c r="P100" i="9"/>
  <c r="O100" i="9"/>
  <c r="N100" i="9"/>
  <c r="M100" i="9"/>
  <c r="L100" i="9"/>
  <c r="K100" i="9"/>
  <c r="J100" i="9"/>
  <c r="I100" i="9"/>
  <c r="H100" i="9"/>
  <c r="G100" i="9"/>
  <c r="S100" i="9" s="1"/>
  <c r="F100" i="9"/>
  <c r="E100" i="9"/>
  <c r="R22" i="9"/>
  <c r="R101" i="9" s="1"/>
  <c r="Q22" i="9"/>
  <c r="Q101" i="9" s="1"/>
  <c r="P22" i="9"/>
  <c r="P101" i="9" s="1"/>
  <c r="O22" i="9"/>
  <c r="O101" i="9" s="1"/>
  <c r="N22" i="9"/>
  <c r="N101" i="9" s="1"/>
  <c r="M22" i="9"/>
  <c r="M101" i="9" s="1"/>
  <c r="L22" i="9"/>
  <c r="L101" i="9" s="1"/>
  <c r="K22" i="9"/>
  <c r="K101" i="9" s="1"/>
  <c r="J22" i="9"/>
  <c r="J101" i="9" s="1"/>
  <c r="I22" i="9"/>
  <c r="I101" i="9" s="1"/>
  <c r="H22" i="9"/>
  <c r="H101" i="9" s="1"/>
  <c r="G22" i="9"/>
  <c r="G101" i="9" s="1"/>
  <c r="F22" i="9"/>
  <c r="F101" i="9" s="1"/>
  <c r="E22" i="9"/>
  <c r="E101" i="9" s="1"/>
  <c r="S21" i="9"/>
  <c r="S7" i="9"/>
  <c r="S6" i="9"/>
  <c r="S5" i="9"/>
  <c r="R100" i="8"/>
  <c r="Q100" i="8"/>
  <c r="P100" i="8"/>
  <c r="O100" i="8"/>
  <c r="N100" i="8"/>
  <c r="M100" i="8"/>
  <c r="L100" i="8"/>
  <c r="K100" i="8"/>
  <c r="J100" i="8"/>
  <c r="I100" i="8"/>
  <c r="H100" i="8"/>
  <c r="G100" i="8"/>
  <c r="S100" i="8" s="1"/>
  <c r="F100" i="8"/>
  <c r="E100" i="8"/>
  <c r="R22" i="8"/>
  <c r="R101" i="8" s="1"/>
  <c r="Q22" i="8"/>
  <c r="Q101" i="8" s="1"/>
  <c r="P22" i="8"/>
  <c r="P101" i="8" s="1"/>
  <c r="O22" i="8"/>
  <c r="O101" i="8" s="1"/>
  <c r="N22" i="8"/>
  <c r="N101" i="8" s="1"/>
  <c r="M22" i="8"/>
  <c r="M101" i="8" s="1"/>
  <c r="L22" i="8"/>
  <c r="L101" i="8" s="1"/>
  <c r="K22" i="8"/>
  <c r="K101" i="8" s="1"/>
  <c r="J22" i="8"/>
  <c r="J101" i="8" s="1"/>
  <c r="I22" i="8"/>
  <c r="I101" i="8" s="1"/>
  <c r="H22" i="8"/>
  <c r="H101" i="8" s="1"/>
  <c r="G22" i="8"/>
  <c r="G101" i="8" s="1"/>
  <c r="F22" i="8"/>
  <c r="F101" i="8" s="1"/>
  <c r="E22" i="8"/>
  <c r="E101" i="8" s="1"/>
  <c r="S21" i="8"/>
  <c r="S7" i="8"/>
  <c r="S6" i="8"/>
  <c r="S5" i="8"/>
  <c r="R100" i="7"/>
  <c r="Q100" i="7"/>
  <c r="P100" i="7"/>
  <c r="O100" i="7"/>
  <c r="N100" i="7"/>
  <c r="M100" i="7"/>
  <c r="L100" i="7"/>
  <c r="K100" i="7"/>
  <c r="J100" i="7"/>
  <c r="I100" i="7"/>
  <c r="H100" i="7"/>
  <c r="G100" i="7"/>
  <c r="S100" i="7" s="1"/>
  <c r="F100" i="7"/>
  <c r="E100" i="7"/>
  <c r="R22" i="7"/>
  <c r="R101" i="7" s="1"/>
  <c r="Q22" i="7"/>
  <c r="Q101" i="7" s="1"/>
  <c r="P22" i="7"/>
  <c r="P101" i="7" s="1"/>
  <c r="O22" i="7"/>
  <c r="O101" i="7" s="1"/>
  <c r="N22" i="7"/>
  <c r="N101" i="7" s="1"/>
  <c r="M22" i="7"/>
  <c r="M101" i="7" s="1"/>
  <c r="L22" i="7"/>
  <c r="L101" i="7" s="1"/>
  <c r="K22" i="7"/>
  <c r="K101" i="7" s="1"/>
  <c r="J22" i="7"/>
  <c r="J101" i="7" s="1"/>
  <c r="I22" i="7"/>
  <c r="I101" i="7" s="1"/>
  <c r="H22" i="7"/>
  <c r="H101" i="7" s="1"/>
  <c r="G22" i="7"/>
  <c r="G101" i="7" s="1"/>
  <c r="F22" i="7"/>
  <c r="F101" i="7" s="1"/>
  <c r="E22" i="7"/>
  <c r="E101" i="7" s="1"/>
  <c r="S21" i="7"/>
  <c r="S7" i="7"/>
  <c r="S6" i="7"/>
  <c r="S5" i="7"/>
  <c r="R100" i="6"/>
  <c r="Q100" i="6"/>
  <c r="P100" i="6"/>
  <c r="O100" i="6"/>
  <c r="N100" i="6"/>
  <c r="M100" i="6"/>
  <c r="L100" i="6"/>
  <c r="K100" i="6"/>
  <c r="J100" i="6"/>
  <c r="I100" i="6"/>
  <c r="H100" i="6"/>
  <c r="G100" i="6"/>
  <c r="S100" i="6" s="1"/>
  <c r="F100" i="6"/>
  <c r="E100" i="6"/>
  <c r="R22" i="6"/>
  <c r="R101" i="6" s="1"/>
  <c r="Q22" i="6"/>
  <c r="Q101" i="6" s="1"/>
  <c r="P22" i="6"/>
  <c r="P101" i="6" s="1"/>
  <c r="O22" i="6"/>
  <c r="O101" i="6" s="1"/>
  <c r="N22" i="6"/>
  <c r="N101" i="6" s="1"/>
  <c r="M22" i="6"/>
  <c r="M101" i="6" s="1"/>
  <c r="L22" i="6"/>
  <c r="L101" i="6" s="1"/>
  <c r="K22" i="6"/>
  <c r="K101" i="6" s="1"/>
  <c r="J22" i="6"/>
  <c r="J101" i="6" s="1"/>
  <c r="I22" i="6"/>
  <c r="I101" i="6" s="1"/>
  <c r="H22" i="6"/>
  <c r="H101" i="6" s="1"/>
  <c r="G22" i="6"/>
  <c r="G101" i="6" s="1"/>
  <c r="F22" i="6"/>
  <c r="F101" i="6" s="1"/>
  <c r="E22" i="6"/>
  <c r="E101" i="6" s="1"/>
  <c r="S21" i="6"/>
  <c r="S7" i="6"/>
  <c r="S6" i="6"/>
  <c r="S5" i="6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R14" i="5"/>
  <c r="R20" i="5" s="1"/>
  <c r="Q14" i="5"/>
  <c r="Q20" i="5" s="1"/>
  <c r="P14" i="5"/>
  <c r="P20" i="5" s="1"/>
  <c r="O14" i="5"/>
  <c r="O20" i="5" s="1"/>
  <c r="N14" i="5"/>
  <c r="N20" i="5" s="1"/>
  <c r="M14" i="5"/>
  <c r="M20" i="5" s="1"/>
  <c r="L14" i="5"/>
  <c r="L20" i="5" s="1"/>
  <c r="K14" i="5"/>
  <c r="K20" i="5" s="1"/>
  <c r="J14" i="5"/>
  <c r="J20" i="5" s="1"/>
  <c r="I14" i="5"/>
  <c r="I20" i="5" s="1"/>
  <c r="H14" i="5"/>
  <c r="H20" i="5" s="1"/>
  <c r="G14" i="5"/>
  <c r="G20" i="5" s="1"/>
  <c r="F14" i="5"/>
  <c r="F20" i="5" s="1"/>
  <c r="E14" i="5"/>
  <c r="E20" i="5" s="1"/>
  <c r="S13" i="5"/>
  <c r="S7" i="5"/>
  <c r="S6" i="5"/>
  <c r="S5" i="5"/>
  <c r="Q101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S100" i="4" s="1"/>
  <c r="F100" i="4"/>
  <c r="E100" i="4"/>
  <c r="R22" i="4"/>
  <c r="R101" i="4" s="1"/>
  <c r="Q22" i="4"/>
  <c r="P22" i="4"/>
  <c r="P101" i="4" s="1"/>
  <c r="O22" i="4"/>
  <c r="O101" i="4" s="1"/>
  <c r="N22" i="4"/>
  <c r="N101" i="4" s="1"/>
  <c r="M22" i="4"/>
  <c r="M101" i="4" s="1"/>
  <c r="L22" i="4"/>
  <c r="L101" i="4" s="1"/>
  <c r="K22" i="4"/>
  <c r="K101" i="4" s="1"/>
  <c r="J22" i="4"/>
  <c r="J101" i="4" s="1"/>
  <c r="I22" i="4"/>
  <c r="I101" i="4" s="1"/>
  <c r="H22" i="4"/>
  <c r="H101" i="4" s="1"/>
  <c r="G22" i="4"/>
  <c r="G101" i="4" s="1"/>
  <c r="F22" i="4"/>
  <c r="F101" i="4" s="1"/>
  <c r="E22" i="4"/>
  <c r="E101" i="4" s="1"/>
  <c r="S21" i="4"/>
  <c r="S7" i="4"/>
  <c r="S6" i="4"/>
  <c r="S5" i="4"/>
  <c r="R100" i="3"/>
  <c r="Q100" i="3"/>
  <c r="P100" i="3"/>
  <c r="O100" i="3"/>
  <c r="N100" i="3"/>
  <c r="M100" i="3"/>
  <c r="L100" i="3"/>
  <c r="K100" i="3"/>
  <c r="J100" i="3"/>
  <c r="I100" i="3"/>
  <c r="H100" i="3"/>
  <c r="G100" i="3"/>
  <c r="S100" i="3" s="1"/>
  <c r="F100" i="3"/>
  <c r="E100" i="3"/>
  <c r="R22" i="3"/>
  <c r="R101" i="3" s="1"/>
  <c r="Q22" i="3"/>
  <c r="Q101" i="3" s="1"/>
  <c r="P22" i="3"/>
  <c r="P101" i="3" s="1"/>
  <c r="O22" i="3"/>
  <c r="O101" i="3" s="1"/>
  <c r="N22" i="3"/>
  <c r="N101" i="3" s="1"/>
  <c r="M22" i="3"/>
  <c r="M101" i="3" s="1"/>
  <c r="L22" i="3"/>
  <c r="L101" i="3" s="1"/>
  <c r="K22" i="3"/>
  <c r="K101" i="3" s="1"/>
  <c r="J22" i="3"/>
  <c r="J101" i="3" s="1"/>
  <c r="I22" i="3"/>
  <c r="I101" i="3" s="1"/>
  <c r="H22" i="3"/>
  <c r="H101" i="3" s="1"/>
  <c r="G22" i="3"/>
  <c r="G101" i="3" s="1"/>
  <c r="F22" i="3"/>
  <c r="F101" i="3" s="1"/>
  <c r="E22" i="3"/>
  <c r="E101" i="3" s="1"/>
  <c r="S21" i="3"/>
  <c r="S7" i="3"/>
  <c r="S6" i="3"/>
  <c r="S5" i="3"/>
  <c r="S22" i="3" s="1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R22" i="2"/>
  <c r="R101" i="2" s="1"/>
  <c r="Q22" i="2"/>
  <c r="P22" i="2"/>
  <c r="P101" i="2" s="1"/>
  <c r="O22" i="2"/>
  <c r="N22" i="2"/>
  <c r="N101" i="2" s="1"/>
  <c r="M22" i="2"/>
  <c r="M101" i="2" s="1"/>
  <c r="L22" i="2"/>
  <c r="K22" i="2"/>
  <c r="J22" i="2"/>
  <c r="J101" i="2" s="1"/>
  <c r="H22" i="2"/>
  <c r="F22" i="2"/>
  <c r="F101" i="2" s="1"/>
  <c r="S21" i="2"/>
  <c r="S7" i="2"/>
  <c r="S6" i="2"/>
  <c r="I22" i="2"/>
  <c r="G22" i="2"/>
  <c r="E22" i="2"/>
  <c r="F22" i="1"/>
  <c r="G22" i="1"/>
  <c r="H22" i="1"/>
  <c r="I22" i="1"/>
  <c r="J22" i="1"/>
  <c r="K22" i="1"/>
  <c r="L22" i="1"/>
  <c r="M22" i="1"/>
  <c r="M101" i="1" s="1"/>
  <c r="N22" i="1"/>
  <c r="O22" i="1"/>
  <c r="P22" i="1"/>
  <c r="Q22" i="1"/>
  <c r="Q101" i="1" s="1"/>
  <c r="R22" i="1"/>
  <c r="S22" i="1"/>
  <c r="E22" i="1"/>
  <c r="S6" i="1"/>
  <c r="S7" i="1"/>
  <c r="S5" i="1"/>
  <c r="J5" i="1"/>
  <c r="I5" i="1"/>
  <c r="I101" i="1" s="1"/>
  <c r="G5" i="1"/>
  <c r="E5" i="1"/>
  <c r="R100" i="1"/>
  <c r="Q100" i="1"/>
  <c r="P100" i="1"/>
  <c r="O100" i="1"/>
  <c r="N100" i="1"/>
  <c r="M100" i="1"/>
  <c r="L100" i="1"/>
  <c r="J100" i="1"/>
  <c r="G100" i="1"/>
  <c r="E100" i="1"/>
  <c r="F100" i="1"/>
  <c r="K100" i="1"/>
  <c r="I100" i="1"/>
  <c r="R101" i="1"/>
  <c r="N101" i="1"/>
  <c r="G101" i="1"/>
  <c r="S21" i="1"/>
  <c r="S19" i="5" l="1"/>
  <c r="S101" i="15"/>
  <c r="S22" i="15"/>
  <c r="S22" i="14"/>
  <c r="S101" i="14"/>
  <c r="S22" i="13"/>
  <c r="S101" i="13"/>
  <c r="S101" i="12"/>
  <c r="S22" i="11"/>
  <c r="S101" i="11"/>
  <c r="S22" i="10"/>
  <c r="S101" i="10"/>
  <c r="S22" i="9"/>
  <c r="S101" i="9"/>
  <c r="S22" i="8"/>
  <c r="S101" i="8"/>
  <c r="S22" i="7"/>
  <c r="S101" i="7"/>
  <c r="S22" i="6"/>
  <c r="S101" i="6"/>
  <c r="S14" i="5"/>
  <c r="S20" i="5"/>
  <c r="S22" i="4"/>
  <c r="S101" i="4"/>
  <c r="S101" i="3"/>
  <c r="G101" i="2"/>
  <c r="K101" i="2"/>
  <c r="O101" i="2"/>
  <c r="I101" i="2"/>
  <c r="L101" i="2"/>
  <c r="H101" i="2"/>
  <c r="Q101" i="2"/>
  <c r="S100" i="2"/>
  <c r="E101" i="2"/>
  <c r="S5" i="2"/>
  <c r="S22" i="2" s="1"/>
  <c r="L101" i="1"/>
  <c r="J101" i="1"/>
  <c r="K101" i="1"/>
  <c r="O101" i="1"/>
  <c r="E101" i="1"/>
  <c r="P101" i="1"/>
  <c r="F101" i="1"/>
  <c r="H100" i="1"/>
  <c r="H101" i="1" s="1"/>
  <c r="S101" i="2" l="1"/>
  <c r="S101" i="1"/>
  <c r="S100" i="1"/>
</calcChain>
</file>

<file path=xl/sharedStrings.xml><?xml version="1.0" encoding="utf-8"?>
<sst xmlns="http://schemas.openxmlformats.org/spreadsheetml/2006/main" count="423" uniqueCount="47">
  <si>
    <t>กิจกรรม การบังคับใช้กฎหมายและบริการประชาชน ภ.จว.กระบี่</t>
  </si>
  <si>
    <t>รหัสงบประมาณ 25007022077002000000</t>
  </si>
  <si>
    <t>เดือน</t>
  </si>
  <si>
    <t>วันที่</t>
  </si>
  <si>
    <t>รายการ</t>
  </si>
  <si>
    <t>ค่า O.T</t>
  </si>
  <si>
    <t>ค่าเบี้ยเลี้ยง</t>
  </si>
  <si>
    <t>ค่าซ่อมแซม
ยานพาหนะ</t>
  </si>
  <si>
    <t>ค่าจ้างเหมา
บริการ</t>
  </si>
  <si>
    <t>ค่าวัสดุ
สำนักงาน</t>
  </si>
  <si>
    <t>ค่าน้ำมัน
เชื้อเพลิง</t>
  </si>
  <si>
    <t>ค่าสาธารณู
ปโภค</t>
  </si>
  <si>
    <t>ค่าส่งใบสั่งจราจร</t>
  </si>
  <si>
    <t>ทุนการศึกษา</t>
  </si>
  <si>
    <t>กต.ตร.</t>
  </si>
  <si>
    <t>Lกฮ</t>
  </si>
  <si>
    <t>แต่งกาย</t>
  </si>
  <si>
    <t>พรบ</t>
  </si>
  <si>
    <t>แก้ปัญหา</t>
  </si>
  <si>
    <t>รวม</t>
  </si>
  <si>
    <t>รวมได้รับจัดสรร</t>
  </si>
  <si>
    <t>รวมเบิกทั้งสิ้น</t>
  </si>
  <si>
    <t>งบประมาณคงเหลื</t>
  </si>
  <si>
    <t>ทะเบียนคุมงบประมาณปี 2569</t>
  </si>
  <si>
    <t>ต.ค.68</t>
  </si>
  <si>
    <t>ขบ./เลขที่เอกสาร</t>
  </si>
  <si>
    <t>รับจัดสรรงบประมาณ งบดำเนินงาน ครั้งที่ 1</t>
  </si>
  <si>
    <t>รับจัดสรรงบประมาณ ค่าสาธารณูฯ ครั้งที่ 1</t>
  </si>
  <si>
    <t>31</t>
  </si>
  <si>
    <t>2000003568</t>
  </si>
  <si>
    <t>รับจัดสรรงบประมาณ ค่าวัสดุแต่งกายครั้งที่ 1</t>
  </si>
  <si>
    <t>วัสดุจราจร</t>
  </si>
  <si>
    <t>ค่าวัสดุอาหารผู้ต้องหา</t>
  </si>
  <si>
    <t>กิจกรรม การบังคับใช้กฎหมายและบริการประชาชน สภ.เกาะพีพี</t>
  </si>
  <si>
    <t>กิจกรรม การบังคับใช้กฎหมายและบริการประชาชน สภ.อ่าวนาง</t>
  </si>
  <si>
    <t>กิจกรรม การบังคับใช้กฎหมายและบริการประชาชน สภ.ลำทับ</t>
  </si>
  <si>
    <t>กิจกรรม การบังคับใช้กฎหมายและบริการประชาชน สภ.ปลายพระยา</t>
  </si>
  <si>
    <t>กิจกรรม การบังคับใช้กฎหมายและบริการประชาชน สภ.เขาพนม</t>
  </si>
  <si>
    <t>กิจกรรม การบังคับใช้กฎหมายและบริการประชาชน สภ.เกาะลันตา</t>
  </si>
  <si>
    <t>กิจกรรม การบังคับใช้กฎหมายและบริการประชาชน สภ.อ่าวลึก</t>
  </si>
  <si>
    <t>กิจกรรม การบังคับใช้กฎหมายและบริการประชาชน สภ.ทรายขาว</t>
  </si>
  <si>
    <t>กิจกรรม การบังคับใช้กฎหมายและบริการประชาชน สภ.คลองท่อม</t>
  </si>
  <si>
    <t>กิจกรรม การบังคับใช้กฎหมายและบริการประชาชน สภ.คลองขนาน</t>
  </si>
  <si>
    <t>กิจกรรม การบังคับใช้กฎหมายและบริการประชาชน สภ.เหนือคลอง</t>
  </si>
  <si>
    <t>กิจกรรม การบังคับใช้กฎหมายและบริการประชาชน สภ.เกาะกลาง</t>
  </si>
  <si>
    <t>กิจกรรม การบังคับใช้กฎหมายและบริการประชาชน สภ.เมืองกระบี่</t>
  </si>
  <si>
    <t>กิจกรรม การบังคับใช้กฎหมายและบริการประชาชน กก.สส.ภ.จว.กระบี่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</si>
</sst>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5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  <font>
      <u/>
      <sz val="10"/>
      <color theme="10"/>
      <name val="Arial"/>
      <family val="2"/>
    </font>
    <font>
      <sz val="16"/>
      <color rgb="FFCC0099"/>
      <name val="TH SarabunIT๙"/>
      <family val="2"/>
    </font>
    <font>
      <sz val="14"/>
      <name val="TH SarabunIT๙"/>
      <family val="2"/>
    </font>
    <font>
      <sz val="16"/>
      <color rgb="FFFF3399"/>
      <name val="TH SarabunIT๙"/>
      <family val="2"/>
    </font>
    <font>
      <b/>
      <sz val="16"/>
      <color rgb="FFCC0099"/>
      <name val="TH SarabunIT๙"/>
      <family val="2"/>
    </font>
    <font>
      <sz val="8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2" fillId="0" borderId="0" xfId="0" applyFont="1"/>
    <xf numFmtId="43" fontId="2" fillId="0" borderId="0" xfId="0" applyNumberFormat="1" applyFont="1"/>
    <xf numFmtId="0" fontId="2" fillId="0" borderId="1" xfId="0" applyFont="1" applyBorder="1"/>
    <xf numFmtId="49" fontId="2" fillId="0" borderId="1" xfId="0" applyNumberFormat="1" applyFont="1" applyBorder="1"/>
    <xf numFmtId="43" fontId="2" fillId="0" borderId="1" xfId="0" applyNumberFormat="1" applyFont="1" applyBorder="1"/>
    <xf numFmtId="43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4" xfId="1" applyFont="1" applyFill="1" applyBorder="1"/>
    <xf numFmtId="43" fontId="3" fillId="0" borderId="3" xfId="1" applyFont="1" applyFill="1" applyBorder="1"/>
    <xf numFmtId="17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5" xfId="0" applyFont="1" applyBorder="1"/>
    <xf numFmtId="43" fontId="3" fillId="0" borderId="4" xfId="1" applyFont="1" applyFill="1" applyBorder="1" applyAlignment="1">
      <alignment horizontal="center"/>
    </xf>
    <xf numFmtId="43" fontId="5" fillId="0" borderId="4" xfId="1" applyFont="1" applyFill="1" applyBorder="1"/>
    <xf numFmtId="43" fontId="3" fillId="0" borderId="4" xfId="0" applyNumberFormat="1" applyFont="1" applyBorder="1" applyAlignment="1">
      <alignment horizontal="center"/>
    </xf>
    <xf numFmtId="43" fontId="3" fillId="0" borderId="4" xfId="0" applyNumberFormat="1" applyFont="1" applyBorder="1"/>
    <xf numFmtId="43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3" fontId="3" fillId="0" borderId="6" xfId="0" applyNumberFormat="1" applyFont="1" applyBorder="1"/>
    <xf numFmtId="43" fontId="3" fillId="0" borderId="6" xfId="1" applyFont="1" applyFill="1" applyBorder="1" applyAlignment="1">
      <alignment horizontal="center"/>
    </xf>
    <xf numFmtId="43" fontId="3" fillId="0" borderId="6" xfId="1" applyFont="1" applyFill="1" applyBorder="1"/>
    <xf numFmtId="43" fontId="5" fillId="0" borderId="6" xfId="1" applyFont="1" applyFill="1" applyBorder="1"/>
    <xf numFmtId="43" fontId="3" fillId="0" borderId="7" xfId="1" applyFont="1" applyFill="1" applyBorder="1"/>
    <xf numFmtId="43" fontId="3" fillId="0" borderId="5" xfId="1" applyFont="1" applyFill="1" applyBorder="1"/>
    <xf numFmtId="43" fontId="5" fillId="0" borderId="6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3" fontId="5" fillId="0" borderId="6" xfId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3" fontId="3" fillId="0" borderId="5" xfId="0" applyNumberFormat="1" applyFont="1" applyBorder="1"/>
    <xf numFmtId="43" fontId="5" fillId="0" borderId="5" xfId="1" applyFont="1" applyFill="1" applyBorder="1" applyAlignment="1">
      <alignment horizontal="center"/>
    </xf>
    <xf numFmtId="43" fontId="5" fillId="0" borderId="5" xfId="1" applyFont="1" applyFill="1" applyBorder="1"/>
    <xf numFmtId="49" fontId="5" fillId="0" borderId="7" xfId="0" applyNumberFormat="1" applyFont="1" applyBorder="1" applyAlignment="1">
      <alignment horizontal="center"/>
    </xf>
    <xf numFmtId="43" fontId="3" fillId="3" borderId="4" xfId="0" applyNumberFormat="1" applyFont="1" applyFill="1" applyBorder="1"/>
    <xf numFmtId="43" fontId="5" fillId="3" borderId="4" xfId="1" applyFont="1" applyFill="1" applyBorder="1" applyAlignment="1">
      <alignment horizontal="center"/>
    </xf>
    <xf numFmtId="43" fontId="5" fillId="3" borderId="4" xfId="1" applyFont="1" applyFill="1" applyBorder="1"/>
    <xf numFmtId="43" fontId="3" fillId="3" borderId="4" xfId="1" applyFont="1" applyFill="1" applyBorder="1"/>
    <xf numFmtId="43" fontId="5" fillId="4" borderId="4" xfId="1" applyFont="1" applyFill="1" applyBorder="1"/>
    <xf numFmtId="43" fontId="5" fillId="3" borderId="5" xfId="1" applyFont="1" applyFill="1" applyBorder="1" applyAlignment="1">
      <alignment horizontal="center"/>
    </xf>
    <xf numFmtId="43" fontId="5" fillId="3" borderId="5" xfId="1" applyFont="1" applyFill="1" applyBorder="1"/>
    <xf numFmtId="43" fontId="3" fillId="3" borderId="5" xfId="1" applyFont="1" applyFill="1" applyBorder="1"/>
    <xf numFmtId="43" fontId="5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3" fontId="5" fillId="0" borderId="8" xfId="0" applyNumberFormat="1" applyFont="1" applyBorder="1"/>
    <xf numFmtId="43" fontId="5" fillId="0" borderId="8" xfId="1" applyFont="1" applyFill="1" applyBorder="1" applyAlignment="1">
      <alignment horizontal="center"/>
    </xf>
    <xf numFmtId="43" fontId="5" fillId="0" borderId="8" xfId="1" applyFont="1" applyFill="1" applyBorder="1"/>
    <xf numFmtId="43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2" xfId="1" applyFont="1" applyFill="1" applyBorder="1"/>
    <xf numFmtId="17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3" fontId="7" fillId="0" borderId="5" xfId="0" applyNumberFormat="1" applyFont="1" applyBorder="1"/>
    <xf numFmtId="43" fontId="7" fillId="0" borderId="5" xfId="1" applyFont="1" applyFill="1" applyBorder="1"/>
    <xf numFmtId="43" fontId="7" fillId="0" borderId="4" xfId="1" applyFont="1" applyFill="1" applyBorder="1"/>
    <xf numFmtId="43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3" fontId="7" fillId="0" borderId="4" xfId="0" applyNumberFormat="1" applyFont="1" applyBorder="1"/>
    <xf numFmtId="43" fontId="7" fillId="0" borderId="4" xfId="2" applyNumberFormat="1" applyFont="1" applyFill="1" applyBorder="1" applyAlignment="1" applyProtection="1"/>
    <xf numFmtId="43" fontId="9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9" fillId="0" borderId="4" xfId="1" applyFont="1" applyFill="1" applyBorder="1"/>
    <xf numFmtId="0" fontId="7" fillId="0" borderId="4" xfId="0" applyFont="1" applyBorder="1"/>
    <xf numFmtId="49" fontId="9" fillId="0" borderId="4" xfId="0" applyNumberFormat="1" applyFont="1" applyBorder="1" applyAlignment="1">
      <alignment horizontal="center"/>
    </xf>
    <xf numFmtId="43" fontId="10" fillId="0" borderId="4" xfId="0" applyNumberFormat="1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17" fontId="7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187" fontId="7" fillId="0" borderId="4" xfId="1" applyNumberFormat="1" applyFont="1" applyFill="1" applyBorder="1"/>
    <xf numFmtId="43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3" fontId="7" fillId="0" borderId="7" xfId="1" applyFont="1" applyFill="1" applyBorder="1"/>
    <xf numFmtId="43" fontId="7" fillId="0" borderId="7" xfId="0" applyNumberFormat="1" applyFont="1" applyBorder="1"/>
    <xf numFmtId="49" fontId="7" fillId="3" borderId="7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4" xfId="0" applyFont="1" applyFill="1" applyBorder="1"/>
    <xf numFmtId="43" fontId="7" fillId="3" borderId="7" xfId="1" applyFont="1" applyFill="1" applyBorder="1"/>
    <xf numFmtId="49" fontId="7" fillId="4" borderId="7" xfId="0" applyNumberFormat="1" applyFont="1" applyFill="1" applyBorder="1" applyAlignment="1">
      <alignment horizontal="center"/>
    </xf>
    <xf numFmtId="43" fontId="2" fillId="5" borderId="2" xfId="0" applyNumberFormat="1" applyFont="1" applyFill="1" applyBorder="1" applyAlignment="1">
      <alignment horizontal="center"/>
    </xf>
    <xf numFmtId="49" fontId="2" fillId="5" borderId="2" xfId="0" applyNumberFormat="1" applyFont="1" applyFill="1" applyBorder="1" applyAlignment="1">
      <alignment horizontal="center"/>
    </xf>
    <xf numFmtId="43" fontId="2" fillId="5" borderId="2" xfId="0" applyNumberFormat="1" applyFont="1" applyFill="1" applyBorder="1"/>
    <xf numFmtId="43" fontId="2" fillId="5" borderId="2" xfId="1" applyFont="1" applyFill="1" applyBorder="1"/>
    <xf numFmtId="43" fontId="12" fillId="5" borderId="2" xfId="1" applyFont="1" applyFill="1" applyBorder="1"/>
    <xf numFmtId="43" fontId="6" fillId="5" borderId="2" xfId="1" applyFont="1" applyFill="1" applyBorder="1"/>
    <xf numFmtId="43" fontId="3" fillId="3" borderId="5" xfId="0" applyNumberFormat="1" applyFont="1" applyFill="1" applyBorder="1"/>
    <xf numFmtId="43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D13A-03AF-4F67-81E3-7CA1A440A7C8}">
  <dimension ref="A1:S101"/>
  <sheetViews>
    <sheetView topLeftCell="F1" workbookViewId="0">
      <selection activeCell="Q15" sqref="Q15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0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f>393600+57600</f>
        <v>451200</v>
      </c>
      <c r="F5" s="13">
        <v>170700</v>
      </c>
      <c r="G5" s="13">
        <f>8500+3200</f>
        <v>11700</v>
      </c>
      <c r="H5" s="13">
        <v>286800</v>
      </c>
      <c r="I5" s="13">
        <f>3800+500</f>
        <v>4300</v>
      </c>
      <c r="J5" s="13">
        <f>369600+88200</f>
        <v>457800</v>
      </c>
      <c r="K5" s="13"/>
      <c r="L5" s="13"/>
      <c r="M5" s="13"/>
      <c r="N5" s="14"/>
      <c r="O5" s="14"/>
      <c r="P5" s="14"/>
      <c r="Q5" s="14"/>
      <c r="R5" s="14">
        <v>649400</v>
      </c>
      <c r="S5" s="14">
        <f>SUM(E5:R5)</f>
        <v>2031900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602400</v>
      </c>
      <c r="L6" s="13"/>
      <c r="M6" s="13"/>
      <c r="N6" s="13"/>
      <c r="O6" s="13"/>
      <c r="P6" s="13"/>
      <c r="Q6" s="13"/>
      <c r="R6" s="13"/>
      <c r="S6" s="13">
        <f t="shared" ref="S6:S7" si="0">SUM(E6:R6)</f>
        <v>602400</v>
      </c>
    </row>
    <row r="7" spans="1:19" ht="20.25" x14ac:dyDescent="0.3">
      <c r="A7" s="21"/>
      <c r="B7" s="17" t="s">
        <v>28</v>
      </c>
      <c r="C7" s="17" t="s">
        <v>29</v>
      </c>
      <c r="D7" s="22" t="s">
        <v>30</v>
      </c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>
        <v>1105000</v>
      </c>
      <c r="Q7" s="13">
        <v>0</v>
      </c>
      <c r="R7" s="20"/>
      <c r="S7" s="13">
        <f t="shared" si="0"/>
        <v>1105000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 t="shared" ref="S21" si="1"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451200</v>
      </c>
      <c r="F22" s="55">
        <f t="shared" ref="F22:S22" si="2">SUM(F5:F21)</f>
        <v>170700</v>
      </c>
      <c r="G22" s="55">
        <f t="shared" si="2"/>
        <v>11700</v>
      </c>
      <c r="H22" s="55">
        <f t="shared" si="2"/>
        <v>286800</v>
      </c>
      <c r="I22" s="55">
        <f t="shared" si="2"/>
        <v>4300</v>
      </c>
      <c r="J22" s="55">
        <f t="shared" si="2"/>
        <v>457800</v>
      </c>
      <c r="K22" s="55">
        <f t="shared" si="2"/>
        <v>602400</v>
      </c>
      <c r="L22" s="55">
        <f t="shared" si="2"/>
        <v>0</v>
      </c>
      <c r="M22" s="55">
        <f t="shared" si="2"/>
        <v>0</v>
      </c>
      <c r="N22" s="55">
        <f t="shared" si="2"/>
        <v>0</v>
      </c>
      <c r="O22" s="55">
        <f t="shared" si="2"/>
        <v>0</v>
      </c>
      <c r="P22" s="55">
        <f t="shared" si="2"/>
        <v>1105000</v>
      </c>
      <c r="Q22" s="55">
        <f t="shared" si="2"/>
        <v>0</v>
      </c>
      <c r="R22" s="55">
        <f t="shared" si="2"/>
        <v>649400</v>
      </c>
      <c r="S22" s="55">
        <f t="shared" si="2"/>
        <v>3739300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3">SUM(E23:E99)</f>
        <v>0</v>
      </c>
      <c r="F100" s="90">
        <f t="shared" si="3"/>
        <v>0</v>
      </c>
      <c r="G100" s="90">
        <f t="shared" si="3"/>
        <v>0</v>
      </c>
      <c r="H100" s="90">
        <f t="shared" si="3"/>
        <v>0</v>
      </c>
      <c r="I100" s="90">
        <f t="shared" si="3"/>
        <v>0</v>
      </c>
      <c r="J100" s="90">
        <f t="shared" si="3"/>
        <v>0</v>
      </c>
      <c r="K100" s="90">
        <f t="shared" si="3"/>
        <v>0</v>
      </c>
      <c r="L100" s="90">
        <f t="shared" si="3"/>
        <v>0</v>
      </c>
      <c r="M100" s="90">
        <f t="shared" si="3"/>
        <v>0</v>
      </c>
      <c r="N100" s="90">
        <f t="shared" si="3"/>
        <v>0</v>
      </c>
      <c r="O100" s="90">
        <f t="shared" si="3"/>
        <v>0</v>
      </c>
      <c r="P100" s="90">
        <f t="shared" si="3"/>
        <v>0</v>
      </c>
      <c r="Q100" s="90">
        <f t="shared" si="3"/>
        <v>0</v>
      </c>
      <c r="R100" s="90">
        <f t="shared" si="3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4">E22-E100</f>
        <v>451200</v>
      </c>
      <c r="F101" s="90">
        <f t="shared" si="4"/>
        <v>170700</v>
      </c>
      <c r="G101" s="90">
        <f t="shared" si="4"/>
        <v>11700</v>
      </c>
      <c r="H101" s="90">
        <f t="shared" si="4"/>
        <v>286800</v>
      </c>
      <c r="I101" s="90">
        <f t="shared" si="4"/>
        <v>4300</v>
      </c>
      <c r="J101" s="90">
        <f t="shared" si="4"/>
        <v>457800</v>
      </c>
      <c r="K101" s="92">
        <f t="shared" si="4"/>
        <v>602400</v>
      </c>
      <c r="L101" s="90">
        <f t="shared" si="4"/>
        <v>0</v>
      </c>
      <c r="M101" s="90">
        <f t="shared" si="4"/>
        <v>0</v>
      </c>
      <c r="N101" s="90">
        <f t="shared" si="4"/>
        <v>0</v>
      </c>
      <c r="O101" s="92">
        <f t="shared" si="4"/>
        <v>0</v>
      </c>
      <c r="P101" s="90">
        <f t="shared" si="4"/>
        <v>1105000</v>
      </c>
      <c r="Q101" s="92">
        <f t="shared" si="4"/>
        <v>0</v>
      </c>
      <c r="R101" s="90">
        <f t="shared" si="4"/>
        <v>649400</v>
      </c>
      <c r="S101" s="91">
        <f>SUM(E101:R101)</f>
        <v>3739300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6070-B0F2-4901-909F-19E6B59153D2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38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426000</v>
      </c>
      <c r="F5" s="13">
        <v>63600</v>
      </c>
      <c r="G5" s="13">
        <v>8800</v>
      </c>
      <c r="H5" s="13">
        <v>19400</v>
      </c>
      <c r="I5" s="13">
        <v>3400</v>
      </c>
      <c r="J5" s="13">
        <v>553500</v>
      </c>
      <c r="K5" s="13">
        <v>0</v>
      </c>
      <c r="L5" s="13">
        <v>2400</v>
      </c>
      <c r="M5" s="13">
        <v>16500</v>
      </c>
      <c r="N5" s="14"/>
      <c r="O5" s="14"/>
      <c r="P5" s="14"/>
      <c r="Q5" s="14"/>
      <c r="R5" s="14"/>
      <c r="S5" s="14">
        <f>SUM(E5:R5)</f>
        <v>1093600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25900</v>
      </c>
      <c r="L6" s="13"/>
      <c r="M6" s="13"/>
      <c r="N6" s="13"/>
      <c r="O6" s="13"/>
      <c r="P6" s="13"/>
      <c r="Q6" s="13"/>
      <c r="R6" s="13"/>
      <c r="S6" s="13">
        <f>SUM(E6:R6)</f>
        <v>25900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426000</v>
      </c>
      <c r="F22" s="55">
        <f t="shared" ref="F22:S22" si="0">SUM(F5:F21)</f>
        <v>63600</v>
      </c>
      <c r="G22" s="55">
        <f t="shared" si="0"/>
        <v>8800</v>
      </c>
      <c r="H22" s="55">
        <f t="shared" si="0"/>
        <v>19400</v>
      </c>
      <c r="I22" s="55">
        <f t="shared" si="0"/>
        <v>3400</v>
      </c>
      <c r="J22" s="55">
        <f t="shared" si="0"/>
        <v>553500</v>
      </c>
      <c r="K22" s="55">
        <f t="shared" si="0"/>
        <v>25900</v>
      </c>
      <c r="L22" s="55">
        <f t="shared" si="0"/>
        <v>2400</v>
      </c>
      <c r="M22" s="55">
        <f t="shared" si="0"/>
        <v>16500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1119500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426000</v>
      </c>
      <c r="F101" s="90">
        <f t="shared" si="2"/>
        <v>63600</v>
      </c>
      <c r="G101" s="90">
        <f t="shared" si="2"/>
        <v>8800</v>
      </c>
      <c r="H101" s="90">
        <f t="shared" si="2"/>
        <v>19400</v>
      </c>
      <c r="I101" s="90">
        <f t="shared" si="2"/>
        <v>3400</v>
      </c>
      <c r="J101" s="90">
        <f t="shared" si="2"/>
        <v>553500</v>
      </c>
      <c r="K101" s="92">
        <f t="shared" si="2"/>
        <v>25900</v>
      </c>
      <c r="L101" s="90">
        <f t="shared" si="2"/>
        <v>2400</v>
      </c>
      <c r="M101" s="90">
        <f t="shared" si="2"/>
        <v>16500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1119500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1D86A-9BE3-4BE8-AE13-13B725A1979F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37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618000</v>
      </c>
      <c r="F5" s="13">
        <v>69600</v>
      </c>
      <c r="G5" s="13">
        <v>12400</v>
      </c>
      <c r="H5" s="13">
        <v>27400</v>
      </c>
      <c r="I5" s="13">
        <v>4800</v>
      </c>
      <c r="J5" s="13">
        <v>779000</v>
      </c>
      <c r="K5" s="13"/>
      <c r="L5" s="13">
        <v>3400</v>
      </c>
      <c r="M5" s="13">
        <v>28800</v>
      </c>
      <c r="N5" s="14"/>
      <c r="O5" s="14"/>
      <c r="P5" s="14"/>
      <c r="Q5" s="14"/>
      <c r="R5" s="14"/>
      <c r="S5" s="14">
        <f>SUM(E5:R5)</f>
        <v>1543400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35600</v>
      </c>
      <c r="L6" s="13"/>
      <c r="M6" s="13"/>
      <c r="N6" s="13"/>
      <c r="O6" s="13"/>
      <c r="P6" s="13"/>
      <c r="Q6" s="13"/>
      <c r="R6" s="13"/>
      <c r="S6" s="13">
        <f>SUM(E6:R6)</f>
        <v>35600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618000</v>
      </c>
      <c r="F22" s="55">
        <f t="shared" ref="F22:S22" si="0">SUM(F5:F21)</f>
        <v>69600</v>
      </c>
      <c r="G22" s="55">
        <f t="shared" si="0"/>
        <v>12400</v>
      </c>
      <c r="H22" s="55">
        <f t="shared" si="0"/>
        <v>27400</v>
      </c>
      <c r="I22" s="55">
        <f t="shared" si="0"/>
        <v>4800</v>
      </c>
      <c r="J22" s="55">
        <f t="shared" si="0"/>
        <v>779000</v>
      </c>
      <c r="K22" s="55">
        <f t="shared" si="0"/>
        <v>35600</v>
      </c>
      <c r="L22" s="55">
        <f t="shared" si="0"/>
        <v>3400</v>
      </c>
      <c r="M22" s="55">
        <f t="shared" si="0"/>
        <v>28800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1579000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618000</v>
      </c>
      <c r="F101" s="90">
        <f t="shared" si="2"/>
        <v>69600</v>
      </c>
      <c r="G101" s="90">
        <f t="shared" si="2"/>
        <v>12400</v>
      </c>
      <c r="H101" s="90">
        <f t="shared" si="2"/>
        <v>27400</v>
      </c>
      <c r="I101" s="90">
        <f t="shared" si="2"/>
        <v>4800</v>
      </c>
      <c r="J101" s="90">
        <f t="shared" si="2"/>
        <v>779000</v>
      </c>
      <c r="K101" s="92">
        <f t="shared" si="2"/>
        <v>35600</v>
      </c>
      <c r="L101" s="90">
        <f t="shared" si="2"/>
        <v>3400</v>
      </c>
      <c r="M101" s="90">
        <f t="shared" si="2"/>
        <v>28800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1579000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C353-D8C7-4C43-ACA8-502A31E6C8B1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36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450000</v>
      </c>
      <c r="F5" s="13">
        <v>63600</v>
      </c>
      <c r="G5" s="13">
        <v>9200</v>
      </c>
      <c r="H5" s="13">
        <v>20400</v>
      </c>
      <c r="I5" s="13">
        <v>3600</v>
      </c>
      <c r="J5" s="13">
        <v>580800</v>
      </c>
      <c r="K5" s="13"/>
      <c r="L5" s="13">
        <v>2600</v>
      </c>
      <c r="M5" s="13">
        <v>17100</v>
      </c>
      <c r="N5" s="14"/>
      <c r="O5" s="14"/>
      <c r="P5" s="14"/>
      <c r="Q5" s="14"/>
      <c r="R5" s="14"/>
      <c r="S5" s="14">
        <f>SUM(E5:R5)</f>
        <v>1147300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26200</v>
      </c>
      <c r="L6" s="13"/>
      <c r="M6" s="13"/>
      <c r="N6" s="13"/>
      <c r="O6" s="13"/>
      <c r="P6" s="13"/>
      <c r="Q6" s="13"/>
      <c r="R6" s="13"/>
      <c r="S6" s="13">
        <f>SUM(E6:R6)</f>
        <v>26200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450000</v>
      </c>
      <c r="F22" s="55">
        <f t="shared" ref="F22:S22" si="0">SUM(F5:F21)</f>
        <v>63600</v>
      </c>
      <c r="G22" s="55">
        <f t="shared" si="0"/>
        <v>9200</v>
      </c>
      <c r="H22" s="55">
        <f t="shared" si="0"/>
        <v>20400</v>
      </c>
      <c r="I22" s="55">
        <f t="shared" si="0"/>
        <v>3600</v>
      </c>
      <c r="J22" s="55">
        <f t="shared" si="0"/>
        <v>580800</v>
      </c>
      <c r="K22" s="55">
        <f t="shared" si="0"/>
        <v>26200</v>
      </c>
      <c r="L22" s="55">
        <f t="shared" si="0"/>
        <v>2600</v>
      </c>
      <c r="M22" s="55">
        <f t="shared" si="0"/>
        <v>17100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1173500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450000</v>
      </c>
      <c r="F101" s="90">
        <f t="shared" si="2"/>
        <v>63600</v>
      </c>
      <c r="G101" s="90">
        <f t="shared" si="2"/>
        <v>9200</v>
      </c>
      <c r="H101" s="90">
        <f t="shared" si="2"/>
        <v>20400</v>
      </c>
      <c r="I101" s="90">
        <f t="shared" si="2"/>
        <v>3600</v>
      </c>
      <c r="J101" s="90">
        <f t="shared" si="2"/>
        <v>580800</v>
      </c>
      <c r="K101" s="92">
        <f t="shared" si="2"/>
        <v>26200</v>
      </c>
      <c r="L101" s="90">
        <f t="shared" si="2"/>
        <v>2600</v>
      </c>
      <c r="M101" s="90">
        <f t="shared" si="2"/>
        <v>17100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1173500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D7B1-B4C0-46A6-ABEE-BED143D92D22}">
  <dimension ref="A1:S101"/>
  <sheetViews>
    <sheetView workbookViewId="0">
      <selection activeCell="E13" sqref="E13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35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444000</v>
      </c>
      <c r="F5" s="13">
        <v>57600</v>
      </c>
      <c r="G5" s="13">
        <v>9000</v>
      </c>
      <c r="H5" s="13">
        <v>19900</v>
      </c>
      <c r="I5" s="13">
        <v>3500</v>
      </c>
      <c r="J5" s="13">
        <v>567200</v>
      </c>
      <c r="K5" s="13"/>
      <c r="L5" s="13">
        <v>2500</v>
      </c>
      <c r="M5" s="13">
        <v>15700</v>
      </c>
      <c r="N5" s="14"/>
      <c r="O5" s="14"/>
      <c r="P5" s="14"/>
      <c r="Q5" s="14"/>
      <c r="R5" s="14"/>
      <c r="S5" s="14">
        <f>SUM(E5:R5)</f>
        <v>1119400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25700</v>
      </c>
      <c r="L6" s="13"/>
      <c r="M6" s="13"/>
      <c r="N6" s="13"/>
      <c r="O6" s="13"/>
      <c r="P6" s="13"/>
      <c r="Q6" s="13"/>
      <c r="R6" s="13"/>
      <c r="S6" s="13">
        <f>SUM(E6:R6)</f>
        <v>25700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444000</v>
      </c>
      <c r="F22" s="55">
        <f t="shared" ref="F22:S22" si="0">SUM(F5:F21)</f>
        <v>57600</v>
      </c>
      <c r="G22" s="55">
        <f t="shared" si="0"/>
        <v>9000</v>
      </c>
      <c r="H22" s="55">
        <f t="shared" si="0"/>
        <v>19900</v>
      </c>
      <c r="I22" s="55">
        <f t="shared" si="0"/>
        <v>3500</v>
      </c>
      <c r="J22" s="55">
        <f t="shared" si="0"/>
        <v>567200</v>
      </c>
      <c r="K22" s="55">
        <f t="shared" si="0"/>
        <v>25700</v>
      </c>
      <c r="L22" s="55">
        <f t="shared" si="0"/>
        <v>2500</v>
      </c>
      <c r="M22" s="55">
        <f t="shared" si="0"/>
        <v>15700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1145100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444000</v>
      </c>
      <c r="F101" s="90">
        <f t="shared" si="2"/>
        <v>57600</v>
      </c>
      <c r="G101" s="90">
        <f t="shared" si="2"/>
        <v>9000</v>
      </c>
      <c r="H101" s="90">
        <f t="shared" si="2"/>
        <v>19900</v>
      </c>
      <c r="I101" s="90">
        <f t="shared" si="2"/>
        <v>3500</v>
      </c>
      <c r="J101" s="90">
        <f t="shared" si="2"/>
        <v>567200</v>
      </c>
      <c r="K101" s="92">
        <f t="shared" si="2"/>
        <v>25700</v>
      </c>
      <c r="L101" s="90">
        <f t="shared" si="2"/>
        <v>2500</v>
      </c>
      <c r="M101" s="90">
        <f t="shared" si="2"/>
        <v>15700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1145100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FB99-9C10-4BBD-9F54-DC39FCFEFC04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34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360000</v>
      </c>
      <c r="F5" s="13">
        <v>63600</v>
      </c>
      <c r="G5" s="13">
        <v>7600</v>
      </c>
      <c r="H5" s="13">
        <v>16800</v>
      </c>
      <c r="I5" s="13">
        <v>2900</v>
      </c>
      <c r="J5" s="13">
        <v>478300</v>
      </c>
      <c r="K5" s="13"/>
      <c r="L5" s="13">
        <v>2100</v>
      </c>
      <c r="M5" s="13">
        <v>25600</v>
      </c>
      <c r="N5" s="14"/>
      <c r="O5" s="14"/>
      <c r="P5" s="14"/>
      <c r="Q5" s="14"/>
      <c r="R5" s="14"/>
      <c r="S5" s="14">
        <f>SUM(E5:R5)</f>
        <v>956900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21700</v>
      </c>
      <c r="L6" s="13"/>
      <c r="M6" s="13"/>
      <c r="N6" s="13"/>
      <c r="O6" s="13"/>
      <c r="P6" s="13"/>
      <c r="Q6" s="13"/>
      <c r="R6" s="13"/>
      <c r="S6" s="13">
        <f>SUM(E6:R6)</f>
        <v>21700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1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360000</v>
      </c>
      <c r="F22" s="55">
        <f t="shared" ref="F22:S22" si="0">SUM(F5:F21)</f>
        <v>63600</v>
      </c>
      <c r="G22" s="55">
        <f t="shared" si="0"/>
        <v>7600</v>
      </c>
      <c r="H22" s="55">
        <f t="shared" si="0"/>
        <v>16800</v>
      </c>
      <c r="I22" s="55">
        <f t="shared" si="0"/>
        <v>2900</v>
      </c>
      <c r="J22" s="55">
        <f t="shared" si="0"/>
        <v>478300</v>
      </c>
      <c r="K22" s="55">
        <f t="shared" si="0"/>
        <v>21700</v>
      </c>
      <c r="L22" s="55">
        <f t="shared" si="0"/>
        <v>2100</v>
      </c>
      <c r="M22" s="55">
        <f t="shared" si="0"/>
        <v>25600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978600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360000</v>
      </c>
      <c r="F101" s="90">
        <f t="shared" si="2"/>
        <v>63600</v>
      </c>
      <c r="G101" s="90">
        <f t="shared" si="2"/>
        <v>7600</v>
      </c>
      <c r="H101" s="90">
        <f t="shared" si="2"/>
        <v>16800</v>
      </c>
      <c r="I101" s="90">
        <f t="shared" si="2"/>
        <v>2900</v>
      </c>
      <c r="J101" s="90">
        <f t="shared" si="2"/>
        <v>478300</v>
      </c>
      <c r="K101" s="92">
        <f t="shared" si="2"/>
        <v>21700</v>
      </c>
      <c r="L101" s="90">
        <f t="shared" si="2"/>
        <v>2100</v>
      </c>
      <c r="M101" s="90">
        <f t="shared" si="2"/>
        <v>25600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978600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C356-22A1-4F20-A784-4E964002187F}">
  <dimension ref="A1:S101"/>
  <sheetViews>
    <sheetView workbookViewId="0">
      <selection activeCell="D15" sqref="D15:E15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33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318000</v>
      </c>
      <c r="F5" s="13">
        <v>51600</v>
      </c>
      <c r="G5" s="13">
        <v>6600</v>
      </c>
      <c r="H5" s="13">
        <v>14600</v>
      </c>
      <c r="I5" s="13">
        <v>2600</v>
      </c>
      <c r="J5" s="13">
        <v>416800</v>
      </c>
      <c r="K5" s="13"/>
      <c r="L5" s="13">
        <v>1800</v>
      </c>
      <c r="M5" s="13">
        <v>6500</v>
      </c>
      <c r="N5" s="14"/>
      <c r="O5" s="14"/>
      <c r="P5" s="14"/>
      <c r="Q5" s="14"/>
      <c r="R5" s="14"/>
      <c r="S5" s="14">
        <f>SUM(E5:R5)</f>
        <v>818500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19100</v>
      </c>
      <c r="L6" s="13"/>
      <c r="M6" s="13"/>
      <c r="N6" s="13"/>
      <c r="O6" s="13"/>
      <c r="P6" s="13"/>
      <c r="Q6" s="13"/>
      <c r="R6" s="13"/>
      <c r="S6" s="13">
        <f>SUM(E6:R6)</f>
        <v>19100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1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318000</v>
      </c>
      <c r="F22" s="55">
        <f t="shared" ref="F22:S22" si="0">SUM(F5:F21)</f>
        <v>51600</v>
      </c>
      <c r="G22" s="55">
        <f t="shared" si="0"/>
        <v>6600</v>
      </c>
      <c r="H22" s="55">
        <f t="shared" si="0"/>
        <v>14600</v>
      </c>
      <c r="I22" s="55">
        <f t="shared" si="0"/>
        <v>2600</v>
      </c>
      <c r="J22" s="55">
        <f t="shared" si="0"/>
        <v>416800</v>
      </c>
      <c r="K22" s="55">
        <f t="shared" si="0"/>
        <v>19100</v>
      </c>
      <c r="L22" s="55">
        <f t="shared" si="0"/>
        <v>1800</v>
      </c>
      <c r="M22" s="55">
        <f t="shared" si="0"/>
        <v>6500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837600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318000</v>
      </c>
      <c r="F101" s="90">
        <f t="shared" si="2"/>
        <v>51600</v>
      </c>
      <c r="G101" s="90">
        <f t="shared" si="2"/>
        <v>6600</v>
      </c>
      <c r="H101" s="90">
        <f t="shared" si="2"/>
        <v>14600</v>
      </c>
      <c r="I101" s="90">
        <f t="shared" si="2"/>
        <v>2600</v>
      </c>
      <c r="J101" s="90">
        <f t="shared" si="2"/>
        <v>416800</v>
      </c>
      <c r="K101" s="92">
        <f t="shared" si="2"/>
        <v>19100</v>
      </c>
      <c r="L101" s="90">
        <f t="shared" si="2"/>
        <v>1800</v>
      </c>
      <c r="M101" s="90">
        <f t="shared" si="2"/>
        <v>6500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837600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A33D-97EB-4E35-B503-762D02349954}">
  <dimension ref="A1:S101"/>
  <sheetViews>
    <sheetView workbookViewId="0">
      <selection activeCell="J16" sqref="J16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46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0</v>
      </c>
      <c r="F5" s="13">
        <v>699600</v>
      </c>
      <c r="G5" s="13">
        <v>2500</v>
      </c>
      <c r="H5" s="13">
        <v>0</v>
      </c>
      <c r="I5" s="13">
        <v>4900</v>
      </c>
      <c r="J5" s="13">
        <v>154800</v>
      </c>
      <c r="K5" s="13"/>
      <c r="L5" s="13"/>
      <c r="M5" s="13"/>
      <c r="N5" s="14"/>
      <c r="O5" s="14"/>
      <c r="P5" s="14"/>
      <c r="Q5" s="14"/>
      <c r="R5" s="14"/>
      <c r="S5" s="14">
        <f>SUM(E5:R5)</f>
        <v>861800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>
        <f>SUM(E6:R6)</f>
        <v>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0</v>
      </c>
      <c r="F22" s="55">
        <f t="shared" ref="F22:S22" si="0">SUM(F5:F21)</f>
        <v>699600</v>
      </c>
      <c r="G22" s="55">
        <f t="shared" si="0"/>
        <v>2500</v>
      </c>
      <c r="H22" s="55">
        <f t="shared" si="0"/>
        <v>0</v>
      </c>
      <c r="I22" s="55">
        <f t="shared" si="0"/>
        <v>4900</v>
      </c>
      <c r="J22" s="55">
        <f t="shared" si="0"/>
        <v>154800</v>
      </c>
      <c r="K22" s="55">
        <f t="shared" si="0"/>
        <v>0</v>
      </c>
      <c r="L22" s="55">
        <f t="shared" si="0"/>
        <v>0</v>
      </c>
      <c r="M22" s="55">
        <f t="shared" si="0"/>
        <v>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861800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0</v>
      </c>
      <c r="F101" s="90">
        <f t="shared" si="2"/>
        <v>699600</v>
      </c>
      <c r="G101" s="90">
        <f t="shared" si="2"/>
        <v>2500</v>
      </c>
      <c r="H101" s="90">
        <f t="shared" si="2"/>
        <v>0</v>
      </c>
      <c r="I101" s="90">
        <f t="shared" si="2"/>
        <v>4900</v>
      </c>
      <c r="J101" s="90">
        <f t="shared" si="2"/>
        <v>154800</v>
      </c>
      <c r="K101" s="92">
        <f t="shared" si="2"/>
        <v>0</v>
      </c>
      <c r="L101" s="90">
        <f t="shared" si="2"/>
        <v>0</v>
      </c>
      <c r="M101" s="90">
        <f t="shared" si="2"/>
        <v>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861800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63BD-63E5-4022-A238-5A4FA67C3BDF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45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1104000</v>
      </c>
      <c r="F5" s="13">
        <v>105600</v>
      </c>
      <c r="G5" s="13">
        <v>21800</v>
      </c>
      <c r="H5" s="13">
        <v>48200</v>
      </c>
      <c r="I5" s="13">
        <v>8400</v>
      </c>
      <c r="J5" s="13">
        <v>1373500</v>
      </c>
      <c r="K5" s="13"/>
      <c r="L5" s="13">
        <v>6000</v>
      </c>
      <c r="M5" s="13">
        <v>65500</v>
      </c>
      <c r="N5" s="14"/>
      <c r="O5" s="14"/>
      <c r="P5" s="14"/>
      <c r="Q5" s="14"/>
      <c r="R5" s="14"/>
      <c r="S5" s="14">
        <f>SUM(E5:R5)</f>
        <v>2733000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62800</v>
      </c>
      <c r="L6" s="13"/>
      <c r="M6" s="13"/>
      <c r="N6" s="13"/>
      <c r="O6" s="13"/>
      <c r="P6" s="13"/>
      <c r="Q6" s="13"/>
      <c r="R6" s="13"/>
      <c r="S6" s="13">
        <f>SUM(E6:R6)</f>
        <v>62800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1104000</v>
      </c>
      <c r="F22" s="55">
        <f t="shared" ref="F22:S22" si="0">SUM(F5:F21)</f>
        <v>105600</v>
      </c>
      <c r="G22" s="55">
        <f t="shared" si="0"/>
        <v>21800</v>
      </c>
      <c r="H22" s="55">
        <f t="shared" si="0"/>
        <v>48200</v>
      </c>
      <c r="I22" s="55">
        <f t="shared" si="0"/>
        <v>8400</v>
      </c>
      <c r="J22" s="55">
        <f t="shared" si="0"/>
        <v>1373500</v>
      </c>
      <c r="K22" s="55">
        <f t="shared" si="0"/>
        <v>62800</v>
      </c>
      <c r="L22" s="55">
        <f t="shared" si="0"/>
        <v>6000</v>
      </c>
      <c r="M22" s="55">
        <f t="shared" si="0"/>
        <v>65500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2795800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1104000</v>
      </c>
      <c r="F101" s="90">
        <f t="shared" si="2"/>
        <v>105600</v>
      </c>
      <c r="G101" s="90">
        <f t="shared" si="2"/>
        <v>21800</v>
      </c>
      <c r="H101" s="90">
        <f t="shared" si="2"/>
        <v>48200</v>
      </c>
      <c r="I101" s="90">
        <f t="shared" si="2"/>
        <v>8400</v>
      </c>
      <c r="J101" s="90">
        <f t="shared" si="2"/>
        <v>1373500</v>
      </c>
      <c r="K101" s="92">
        <f t="shared" si="2"/>
        <v>62800</v>
      </c>
      <c r="L101" s="90">
        <f t="shared" si="2"/>
        <v>6000</v>
      </c>
      <c r="M101" s="90">
        <f t="shared" si="2"/>
        <v>65500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2795800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B311-C39F-4763-A732-9625833E5D87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44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240000</v>
      </c>
      <c r="F5" s="13">
        <v>6000</v>
      </c>
      <c r="G5" s="13">
        <v>4400</v>
      </c>
      <c r="H5" s="13">
        <v>9800</v>
      </c>
      <c r="I5" s="13">
        <v>1700</v>
      </c>
      <c r="J5" s="13">
        <v>280200</v>
      </c>
      <c r="K5" s="13"/>
      <c r="L5" s="13">
        <v>1200</v>
      </c>
      <c r="M5" s="13">
        <v>5300</v>
      </c>
      <c r="N5" s="14"/>
      <c r="O5" s="14"/>
      <c r="P5" s="14"/>
      <c r="Q5" s="14"/>
      <c r="R5" s="14"/>
      <c r="S5" s="14">
        <f>SUM(E5:R5)</f>
        <v>548600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13000</v>
      </c>
      <c r="L6" s="13"/>
      <c r="M6" s="13"/>
      <c r="N6" s="13"/>
      <c r="O6" s="13"/>
      <c r="P6" s="13"/>
      <c r="Q6" s="13"/>
      <c r="R6" s="13"/>
      <c r="S6" s="13">
        <f>SUM(E6:R6)</f>
        <v>13000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240000</v>
      </c>
      <c r="F22" s="55">
        <f t="shared" ref="F22:S22" si="0">SUM(F5:F21)</f>
        <v>6000</v>
      </c>
      <c r="G22" s="55">
        <f t="shared" si="0"/>
        <v>4400</v>
      </c>
      <c r="H22" s="55">
        <f t="shared" si="0"/>
        <v>9800</v>
      </c>
      <c r="I22" s="55">
        <f t="shared" si="0"/>
        <v>1700</v>
      </c>
      <c r="J22" s="55">
        <f t="shared" si="0"/>
        <v>280200</v>
      </c>
      <c r="K22" s="55">
        <f t="shared" si="0"/>
        <v>13000</v>
      </c>
      <c r="L22" s="55">
        <f t="shared" si="0"/>
        <v>1200</v>
      </c>
      <c r="M22" s="55">
        <f t="shared" si="0"/>
        <v>5300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561600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240000</v>
      </c>
      <c r="F101" s="90">
        <f t="shared" si="2"/>
        <v>6000</v>
      </c>
      <c r="G101" s="90">
        <f t="shared" si="2"/>
        <v>4400</v>
      </c>
      <c r="H101" s="90">
        <f t="shared" si="2"/>
        <v>9800</v>
      </c>
      <c r="I101" s="90">
        <f t="shared" si="2"/>
        <v>1700</v>
      </c>
      <c r="J101" s="90">
        <f t="shared" si="2"/>
        <v>280200</v>
      </c>
      <c r="K101" s="92">
        <f t="shared" si="2"/>
        <v>13000</v>
      </c>
      <c r="L101" s="90">
        <f t="shared" si="2"/>
        <v>1200</v>
      </c>
      <c r="M101" s="90">
        <f t="shared" si="2"/>
        <v>5300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561600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8806-A572-4481-97CC-BCB758C06070}">
  <dimension ref="A1:S20"/>
  <sheetViews>
    <sheetView tabSelected="1" topLeftCell="C1" zoomScale="60" zoomScaleNormal="60" workbookViewId="0">
      <selection sqref="A1:S20"/>
    </sheetView>
  </sheetViews>
  <sheetFormatPr defaultRowHeight="14.25" x14ac:dyDescent="0.2"/>
  <cols>
    <col min="3" max="3" width="15" customWidth="1"/>
    <col min="4" max="4" width="35.25" customWidth="1"/>
    <col min="5" max="5" width="16.375" customWidth="1"/>
    <col min="6" max="6" width="15.5" customWidth="1"/>
    <col min="7" max="8" width="13.875" customWidth="1"/>
    <col min="9" max="9" width="13.5" customWidth="1"/>
    <col min="10" max="10" width="14.875" customWidth="1"/>
    <col min="11" max="11" width="12.75" customWidth="1"/>
    <col min="12" max="12" width="13.625" customWidth="1"/>
    <col min="13" max="13" width="15.75" customWidth="1"/>
    <col min="14" max="14" width="8.125" customWidth="1"/>
    <col min="15" max="15" width="9.125" customWidth="1"/>
    <col min="16" max="16" width="9.5" customWidth="1"/>
    <col min="17" max="17" width="8" customWidth="1"/>
    <col min="18" max="18" width="13" customWidth="1"/>
    <col min="19" max="19" width="16.12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43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450000</v>
      </c>
      <c r="F5" s="13">
        <v>63600</v>
      </c>
      <c r="G5" s="13">
        <v>9200</v>
      </c>
      <c r="H5" s="13">
        <v>20400</v>
      </c>
      <c r="I5" s="13">
        <v>3600</v>
      </c>
      <c r="J5" s="13">
        <v>580800</v>
      </c>
      <c r="K5" s="13"/>
      <c r="L5" s="13">
        <v>2600</v>
      </c>
      <c r="M5" s="13">
        <v>15900</v>
      </c>
      <c r="N5" s="14"/>
      <c r="O5" s="14"/>
      <c r="P5" s="14"/>
      <c r="Q5" s="14"/>
      <c r="R5" s="14"/>
      <c r="S5" s="14">
        <f>SUM(E5:R5)</f>
        <v>1146100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26500</v>
      </c>
      <c r="L6" s="13"/>
      <c r="M6" s="13"/>
      <c r="N6" s="13"/>
      <c r="O6" s="13"/>
      <c r="P6" s="13"/>
      <c r="Q6" s="13"/>
      <c r="R6" s="13"/>
      <c r="S6" s="13">
        <f>SUM(E6:R6)</f>
        <v>26500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1"/>
      <c r="B8" s="17"/>
      <c r="C8" s="17"/>
      <c r="D8" s="22"/>
      <c r="E8" s="19"/>
      <c r="F8" s="19"/>
      <c r="G8" s="19"/>
      <c r="H8" s="13"/>
      <c r="I8" s="13"/>
      <c r="J8" s="13"/>
      <c r="K8" s="13"/>
      <c r="L8" s="13"/>
      <c r="M8" s="13"/>
      <c r="N8" s="13"/>
      <c r="O8" s="13"/>
      <c r="P8" s="13"/>
      <c r="Q8" s="13"/>
      <c r="R8" s="20"/>
      <c r="S8" s="13"/>
    </row>
    <row r="9" spans="1:19" ht="20.25" x14ac:dyDescent="0.3">
      <c r="A9" s="21"/>
      <c r="B9" s="17"/>
      <c r="C9" s="17"/>
      <c r="D9" s="22"/>
      <c r="E9" s="19"/>
      <c r="F9" s="19"/>
      <c r="G9" s="19"/>
      <c r="H9" s="13"/>
      <c r="I9" s="13"/>
      <c r="J9" s="13"/>
      <c r="K9" s="13"/>
      <c r="L9" s="13"/>
      <c r="M9" s="13"/>
      <c r="N9" s="13"/>
      <c r="O9" s="13"/>
      <c r="P9" s="13"/>
      <c r="Q9" s="13"/>
      <c r="R9" s="20"/>
      <c r="S9" s="13"/>
    </row>
    <row r="10" spans="1:19" ht="20.25" x14ac:dyDescent="0.3">
      <c r="A10" s="21"/>
      <c r="B10" s="17"/>
      <c r="C10" s="17"/>
      <c r="D10" s="22"/>
      <c r="E10" s="19"/>
      <c r="F10" s="19"/>
      <c r="G10" s="19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20"/>
      <c r="S10" s="13"/>
    </row>
    <row r="11" spans="1:19" ht="20.25" x14ac:dyDescent="0.3">
      <c r="A11" s="94"/>
      <c r="B11" s="95"/>
      <c r="C11" s="95"/>
      <c r="D11" s="39"/>
      <c r="E11" s="40"/>
      <c r="F11" s="40"/>
      <c r="G11" s="40"/>
      <c r="H11" s="41"/>
      <c r="I11" s="41"/>
      <c r="J11" s="41"/>
      <c r="K11" s="41"/>
      <c r="L11" s="42"/>
      <c r="M11" s="20"/>
      <c r="N11" s="20"/>
      <c r="O11" s="20"/>
      <c r="P11" s="20"/>
      <c r="Q11" s="20"/>
      <c r="R11" s="20"/>
      <c r="S11" s="13"/>
    </row>
    <row r="12" spans="1:19" ht="20.25" x14ac:dyDescent="0.3">
      <c r="A12" s="31"/>
      <c r="B12" s="32"/>
      <c r="C12" s="32"/>
      <c r="D12" s="93"/>
      <c r="E12" s="44"/>
      <c r="F12" s="44"/>
      <c r="G12" s="44"/>
      <c r="H12" s="45"/>
      <c r="I12" s="45"/>
      <c r="J12" s="45"/>
      <c r="K12" s="45"/>
      <c r="L12" s="46"/>
      <c r="M12" s="28"/>
      <c r="N12" s="28"/>
      <c r="O12" s="28"/>
      <c r="P12" s="28"/>
      <c r="Q12" s="28"/>
      <c r="R12" s="28"/>
      <c r="S12" s="30"/>
    </row>
    <row r="13" spans="1:19" ht="20.25" x14ac:dyDescent="0.3">
      <c r="A13" s="47"/>
      <c r="B13" s="48"/>
      <c r="C13" s="48"/>
      <c r="D13" s="49"/>
      <c r="E13" s="50"/>
      <c r="F13" s="50"/>
      <c r="G13" s="50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13">
        <f>SUM(E13:Q13)</f>
        <v>0</v>
      </c>
    </row>
    <row r="14" spans="1:19" ht="20.25" x14ac:dyDescent="0.3">
      <c r="A14" s="52"/>
      <c r="B14" s="53"/>
      <c r="C14" s="53"/>
      <c r="D14" s="54" t="s">
        <v>20</v>
      </c>
      <c r="E14" s="55">
        <f>SUM(E5:E13)</f>
        <v>450000</v>
      </c>
      <c r="F14" s="55">
        <f>SUM(F5:F13)</f>
        <v>63600</v>
      </c>
      <c r="G14" s="55">
        <f>SUM(G5:G13)</f>
        <v>9200</v>
      </c>
      <c r="H14" s="55">
        <f>SUM(H5:H13)</f>
        <v>20400</v>
      </c>
      <c r="I14" s="55">
        <f>SUM(I5:I13)</f>
        <v>3600</v>
      </c>
      <c r="J14" s="55">
        <f>SUM(J5:J13)</f>
        <v>580800</v>
      </c>
      <c r="K14" s="55">
        <f>SUM(K5:K13)</f>
        <v>26500</v>
      </c>
      <c r="L14" s="55">
        <f>SUM(L5:L13)</f>
        <v>2600</v>
      </c>
      <c r="M14" s="55">
        <f>SUM(M5:M13)</f>
        <v>15900</v>
      </c>
      <c r="N14" s="55">
        <f>SUM(N5:N13)</f>
        <v>0</v>
      </c>
      <c r="O14" s="55">
        <f>SUM(O5:O13)</f>
        <v>0</v>
      </c>
      <c r="P14" s="55">
        <f>SUM(P5:P13)</f>
        <v>0</v>
      </c>
      <c r="Q14" s="55">
        <f>SUM(Q5:Q13)</f>
        <v>0</v>
      </c>
      <c r="R14" s="55">
        <f>SUM(R5:R13)</f>
        <v>0</v>
      </c>
      <c r="S14" s="55">
        <f>SUM(S5:S13)</f>
        <v>1172600</v>
      </c>
    </row>
    <row r="15" spans="1:19" ht="20.25" x14ac:dyDescent="0.3">
      <c r="A15" s="56"/>
      <c r="B15" s="57"/>
      <c r="C15" s="57"/>
      <c r="D15" s="58"/>
      <c r="E15" s="37"/>
      <c r="F15" s="37"/>
      <c r="G15" s="37"/>
      <c r="H15" s="37"/>
      <c r="I15" s="37"/>
      <c r="J15" s="37"/>
      <c r="K15" s="37"/>
      <c r="L15" s="59"/>
      <c r="M15" s="59"/>
      <c r="N15" s="59"/>
      <c r="O15" s="59"/>
      <c r="P15" s="59"/>
      <c r="Q15" s="59"/>
      <c r="R15" s="59"/>
      <c r="S15" s="60"/>
    </row>
    <row r="16" spans="1:19" ht="20.25" x14ac:dyDescent="0.3">
      <c r="A16" s="61"/>
      <c r="B16" s="62"/>
      <c r="C16" s="62"/>
      <c r="D16" s="63"/>
      <c r="E16" s="20"/>
      <c r="F16" s="20"/>
      <c r="G16" s="20"/>
      <c r="H16" s="20"/>
      <c r="I16" s="20"/>
      <c r="J16" s="20"/>
      <c r="K16" s="20"/>
      <c r="L16" s="60"/>
      <c r="M16" s="60"/>
      <c r="N16" s="60"/>
      <c r="O16" s="60"/>
      <c r="P16" s="60"/>
      <c r="Q16" s="60"/>
      <c r="R16" s="13"/>
      <c r="S16" s="60"/>
    </row>
    <row r="17" spans="1:19" ht="20.25" x14ac:dyDescent="0.3">
      <c r="A17" s="61"/>
      <c r="B17" s="62"/>
      <c r="C17" s="62"/>
      <c r="D17" s="63"/>
      <c r="E17" s="20"/>
      <c r="F17" s="20"/>
      <c r="G17" s="20"/>
      <c r="H17" s="20"/>
      <c r="I17" s="20"/>
      <c r="J17" s="20"/>
      <c r="K17" s="20"/>
      <c r="L17" s="60"/>
      <c r="M17" s="60"/>
      <c r="N17" s="60"/>
      <c r="O17" s="60"/>
      <c r="P17" s="60"/>
      <c r="Q17" s="60"/>
      <c r="R17" s="60"/>
      <c r="S17" s="60"/>
    </row>
    <row r="18" spans="1:19" ht="20.25" x14ac:dyDescent="0.3">
      <c r="A18" s="78"/>
      <c r="B18" s="82"/>
      <c r="C18" s="83"/>
      <c r="D18" s="84"/>
      <c r="E18" s="85"/>
      <c r="F18" s="85"/>
      <c r="G18" s="85"/>
      <c r="H18" s="85"/>
      <c r="I18" s="85"/>
      <c r="J18" s="85"/>
      <c r="K18" s="85"/>
      <c r="L18" s="80"/>
      <c r="M18" s="80"/>
      <c r="N18" s="80"/>
      <c r="O18" s="80"/>
      <c r="P18" s="80"/>
      <c r="Q18" s="80"/>
      <c r="R18" s="80"/>
      <c r="S18" s="67"/>
    </row>
    <row r="19" spans="1:19" ht="20.25" x14ac:dyDescent="0.3">
      <c r="A19" s="87"/>
      <c r="B19" s="88"/>
      <c r="C19" s="88"/>
      <c r="D19" s="89" t="s">
        <v>21</v>
      </c>
      <c r="E19" s="90">
        <f>SUM(E15:E18)</f>
        <v>0</v>
      </c>
      <c r="F19" s="90">
        <f>SUM(F15:F18)</f>
        <v>0</v>
      </c>
      <c r="G19" s="90">
        <f>SUM(G15:G18)</f>
        <v>0</v>
      </c>
      <c r="H19" s="90">
        <f>SUM(H15:H18)</f>
        <v>0</v>
      </c>
      <c r="I19" s="90">
        <f>SUM(I15:I18)</f>
        <v>0</v>
      </c>
      <c r="J19" s="90">
        <f>SUM(J15:J18)</f>
        <v>0</v>
      </c>
      <c r="K19" s="90">
        <f>SUM(K15:K18)</f>
        <v>0</v>
      </c>
      <c r="L19" s="90">
        <f>SUM(L15:L18)</f>
        <v>0</v>
      </c>
      <c r="M19" s="90">
        <f>SUM(M15:M18)</f>
        <v>0</v>
      </c>
      <c r="N19" s="90">
        <f>SUM(N15:N18)</f>
        <v>0</v>
      </c>
      <c r="O19" s="90">
        <f>SUM(O15:O18)</f>
        <v>0</v>
      </c>
      <c r="P19" s="90">
        <f>SUM(P15:P18)</f>
        <v>0</v>
      </c>
      <c r="Q19" s="90">
        <f>SUM(Q15:Q18)</f>
        <v>0</v>
      </c>
      <c r="R19" s="90">
        <f>SUM(R15:R18)</f>
        <v>0</v>
      </c>
      <c r="S19" s="91">
        <f>SUM(E19:R19)</f>
        <v>0</v>
      </c>
    </row>
    <row r="20" spans="1:19" ht="20.25" x14ac:dyDescent="0.3">
      <c r="A20" s="87"/>
      <c r="B20" s="88"/>
      <c r="C20" s="88"/>
      <c r="D20" s="89" t="s">
        <v>22</v>
      </c>
      <c r="E20" s="90">
        <f>E14-E19</f>
        <v>450000</v>
      </c>
      <c r="F20" s="90">
        <f>F14-F19</f>
        <v>63600</v>
      </c>
      <c r="G20" s="90">
        <f>G14-G19</f>
        <v>9200</v>
      </c>
      <c r="H20" s="90">
        <f>H14-H19</f>
        <v>20400</v>
      </c>
      <c r="I20" s="90">
        <f>I14-I19</f>
        <v>3600</v>
      </c>
      <c r="J20" s="90">
        <f>J14-J19</f>
        <v>580800</v>
      </c>
      <c r="K20" s="92">
        <f>K14-K19</f>
        <v>26500</v>
      </c>
      <c r="L20" s="90">
        <f>L14-L19</f>
        <v>2600</v>
      </c>
      <c r="M20" s="90">
        <f>M14-M19</f>
        <v>15900</v>
      </c>
      <c r="N20" s="90">
        <f>N14-N19</f>
        <v>0</v>
      </c>
      <c r="O20" s="92">
        <f>O14-O19</f>
        <v>0</v>
      </c>
      <c r="P20" s="90">
        <f>P14-P19</f>
        <v>0</v>
      </c>
      <c r="Q20" s="92">
        <f>Q14-Q19</f>
        <v>0</v>
      </c>
      <c r="R20" s="90">
        <f>R14-R19</f>
        <v>0</v>
      </c>
      <c r="S20" s="91">
        <f>SUM(E20:R20)</f>
        <v>1172600</v>
      </c>
    </row>
  </sheetData>
  <pageMargins left="0.31496062992125984" right="0.31496062992125984" top="0.74803149606299213" bottom="0.74803149606299213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1BD2-279D-420E-BE43-C4FBE97ABF5D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42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360000</v>
      </c>
      <c r="F5" s="13">
        <v>24000</v>
      </c>
      <c r="G5" s="13">
        <v>6900</v>
      </c>
      <c r="H5" s="13">
        <v>15400</v>
      </c>
      <c r="I5" s="13">
        <v>2700</v>
      </c>
      <c r="J5" s="13">
        <v>437300</v>
      </c>
      <c r="K5" s="13"/>
      <c r="L5" s="13">
        <v>1900</v>
      </c>
      <c r="M5" s="13">
        <v>8900</v>
      </c>
      <c r="N5" s="14"/>
      <c r="O5" s="14"/>
      <c r="P5" s="14"/>
      <c r="Q5" s="14"/>
      <c r="R5" s="14"/>
      <c r="S5" s="14">
        <f>SUM(E5:R5)</f>
        <v>857100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19800</v>
      </c>
      <c r="L6" s="13"/>
      <c r="M6" s="13"/>
      <c r="N6" s="13"/>
      <c r="O6" s="13"/>
      <c r="P6" s="13"/>
      <c r="Q6" s="13"/>
      <c r="R6" s="13"/>
      <c r="S6" s="13">
        <f>SUM(E6:R6)</f>
        <v>19800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360000</v>
      </c>
      <c r="F22" s="55">
        <f t="shared" ref="F22:S22" si="0">SUM(F5:F21)</f>
        <v>24000</v>
      </c>
      <c r="G22" s="55">
        <f t="shared" si="0"/>
        <v>6900</v>
      </c>
      <c r="H22" s="55">
        <f t="shared" si="0"/>
        <v>15400</v>
      </c>
      <c r="I22" s="55">
        <f t="shared" si="0"/>
        <v>2700</v>
      </c>
      <c r="J22" s="55">
        <f t="shared" si="0"/>
        <v>437300</v>
      </c>
      <c r="K22" s="55">
        <f t="shared" si="0"/>
        <v>19800</v>
      </c>
      <c r="L22" s="55">
        <f t="shared" si="0"/>
        <v>1900</v>
      </c>
      <c r="M22" s="55">
        <f t="shared" si="0"/>
        <v>8900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876900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360000</v>
      </c>
      <c r="F101" s="90">
        <f t="shared" si="2"/>
        <v>24000</v>
      </c>
      <c r="G101" s="90">
        <f t="shared" si="2"/>
        <v>6900</v>
      </c>
      <c r="H101" s="90">
        <f t="shared" si="2"/>
        <v>15400</v>
      </c>
      <c r="I101" s="90">
        <f t="shared" si="2"/>
        <v>2700</v>
      </c>
      <c r="J101" s="90">
        <f t="shared" si="2"/>
        <v>437300</v>
      </c>
      <c r="K101" s="92">
        <f t="shared" si="2"/>
        <v>19800</v>
      </c>
      <c r="L101" s="90">
        <f t="shared" si="2"/>
        <v>1900</v>
      </c>
      <c r="M101" s="90">
        <f t="shared" si="2"/>
        <v>8900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876900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4A2D-824F-4DC0-B1AF-E42AC683DB72}">
  <dimension ref="A1:S101"/>
  <sheetViews>
    <sheetView workbookViewId="0">
      <selection activeCell="J17" sqref="J17:J18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41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642000</v>
      </c>
      <c r="F5" s="13">
        <v>69600</v>
      </c>
      <c r="G5" s="13">
        <v>12800</v>
      </c>
      <c r="H5" s="13">
        <v>28300</v>
      </c>
      <c r="I5" s="13">
        <v>5000</v>
      </c>
      <c r="J5" s="13">
        <v>806300</v>
      </c>
      <c r="K5" s="13"/>
      <c r="L5" s="13">
        <v>3500</v>
      </c>
      <c r="M5" s="13">
        <v>20500</v>
      </c>
      <c r="N5" s="14"/>
      <c r="O5" s="14"/>
      <c r="P5" s="14"/>
      <c r="Q5" s="14"/>
      <c r="R5" s="14"/>
      <c r="S5" s="14">
        <f>SUM(E5:R5)</f>
        <v>1588000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37400</v>
      </c>
      <c r="L6" s="13"/>
      <c r="M6" s="13"/>
      <c r="N6" s="13"/>
      <c r="O6" s="13"/>
      <c r="P6" s="13"/>
      <c r="Q6" s="13"/>
      <c r="R6" s="13"/>
      <c r="S6" s="13">
        <f>SUM(E6:R6)</f>
        <v>37400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642000</v>
      </c>
      <c r="F22" s="55">
        <f t="shared" ref="F22:S22" si="0">SUM(F5:F21)</f>
        <v>69600</v>
      </c>
      <c r="G22" s="55">
        <f t="shared" si="0"/>
        <v>12800</v>
      </c>
      <c r="H22" s="55">
        <f t="shared" si="0"/>
        <v>28300</v>
      </c>
      <c r="I22" s="55">
        <f t="shared" si="0"/>
        <v>5000</v>
      </c>
      <c r="J22" s="55">
        <f t="shared" si="0"/>
        <v>806300</v>
      </c>
      <c r="K22" s="55">
        <f t="shared" si="0"/>
        <v>37400</v>
      </c>
      <c r="L22" s="55">
        <f t="shared" si="0"/>
        <v>3500</v>
      </c>
      <c r="M22" s="55">
        <f t="shared" si="0"/>
        <v>20500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1625400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642000</v>
      </c>
      <c r="F101" s="90">
        <f t="shared" si="2"/>
        <v>69600</v>
      </c>
      <c r="G101" s="90">
        <f t="shared" si="2"/>
        <v>12800</v>
      </c>
      <c r="H101" s="90">
        <f t="shared" si="2"/>
        <v>28300</v>
      </c>
      <c r="I101" s="90">
        <f t="shared" si="2"/>
        <v>5000</v>
      </c>
      <c r="J101" s="90">
        <f t="shared" si="2"/>
        <v>806300</v>
      </c>
      <c r="K101" s="92">
        <f t="shared" si="2"/>
        <v>37400</v>
      </c>
      <c r="L101" s="90">
        <f t="shared" si="2"/>
        <v>3500</v>
      </c>
      <c r="M101" s="90">
        <f t="shared" si="2"/>
        <v>20500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1625400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FDC6-2460-463C-9503-0C40E608D593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40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300000</v>
      </c>
      <c r="F5" s="13">
        <v>51600</v>
      </c>
      <c r="G5" s="13">
        <v>6300</v>
      </c>
      <c r="H5" s="13">
        <v>13900</v>
      </c>
      <c r="I5" s="13">
        <v>2400</v>
      </c>
      <c r="J5" s="13">
        <v>396300</v>
      </c>
      <c r="K5" s="13"/>
      <c r="L5" s="13">
        <v>1700</v>
      </c>
      <c r="M5" s="13">
        <v>13100</v>
      </c>
      <c r="N5" s="14"/>
      <c r="O5" s="14"/>
      <c r="P5" s="14"/>
      <c r="Q5" s="14"/>
      <c r="R5" s="14"/>
      <c r="S5" s="14">
        <f>SUM(E5:R5)</f>
        <v>785300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17900</v>
      </c>
      <c r="L6" s="13"/>
      <c r="M6" s="13"/>
      <c r="N6" s="13"/>
      <c r="O6" s="13"/>
      <c r="P6" s="13"/>
      <c r="Q6" s="13"/>
      <c r="R6" s="13"/>
      <c r="S6" s="13">
        <f>SUM(E6:R6)</f>
        <v>17900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300000</v>
      </c>
      <c r="F22" s="55">
        <f t="shared" ref="F22:S22" si="0">SUM(F5:F21)</f>
        <v>51600</v>
      </c>
      <c r="G22" s="55">
        <f t="shared" si="0"/>
        <v>6300</v>
      </c>
      <c r="H22" s="55">
        <f t="shared" si="0"/>
        <v>13900</v>
      </c>
      <c r="I22" s="55">
        <f t="shared" si="0"/>
        <v>2400</v>
      </c>
      <c r="J22" s="55">
        <f t="shared" si="0"/>
        <v>396300</v>
      </c>
      <c r="K22" s="55">
        <f t="shared" si="0"/>
        <v>17900</v>
      </c>
      <c r="L22" s="55">
        <f t="shared" si="0"/>
        <v>1700</v>
      </c>
      <c r="M22" s="55">
        <f t="shared" si="0"/>
        <v>13100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803200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300000</v>
      </c>
      <c r="F101" s="90">
        <f t="shared" si="2"/>
        <v>51600</v>
      </c>
      <c r="G101" s="90">
        <f t="shared" si="2"/>
        <v>6300</v>
      </c>
      <c r="H101" s="90">
        <f t="shared" si="2"/>
        <v>13900</v>
      </c>
      <c r="I101" s="90">
        <f t="shared" si="2"/>
        <v>2400</v>
      </c>
      <c r="J101" s="90">
        <f t="shared" si="2"/>
        <v>396300</v>
      </c>
      <c r="K101" s="92">
        <f t="shared" si="2"/>
        <v>17900</v>
      </c>
      <c r="L101" s="90">
        <f t="shared" si="2"/>
        <v>1700</v>
      </c>
      <c r="M101" s="90">
        <f t="shared" si="2"/>
        <v>13100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803200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C413-2E72-421C-92A9-133E522DDA0D}">
  <dimension ref="A1:S101"/>
  <sheetViews>
    <sheetView workbookViewId="0">
      <selection activeCell="A2" sqref="A2"/>
    </sheetView>
  </sheetViews>
  <sheetFormatPr defaultRowHeight="14.25" x14ac:dyDescent="0.2"/>
  <cols>
    <col min="3" max="3" width="15" customWidth="1"/>
    <col min="4" max="4" width="38.625" customWidth="1"/>
    <col min="5" max="19" width="18.875" customWidth="1"/>
  </cols>
  <sheetData>
    <row r="1" spans="1:19" ht="20.25" x14ac:dyDescent="0.3">
      <c r="A1" s="1" t="s">
        <v>23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x14ac:dyDescent="0.3">
      <c r="A2" s="1" t="s">
        <v>39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x14ac:dyDescent="0.3">
      <c r="A3" s="3" t="s">
        <v>1</v>
      </c>
      <c r="B3" s="3"/>
      <c r="C3" s="4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0.5" x14ac:dyDescent="0.2">
      <c r="A4" s="6" t="s">
        <v>2</v>
      </c>
      <c r="B4" s="7" t="s">
        <v>3</v>
      </c>
      <c r="C4" s="7" t="s">
        <v>25</v>
      </c>
      <c r="D4" s="6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31</v>
      </c>
      <c r="M4" s="9" t="s">
        <v>32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8" t="s">
        <v>19</v>
      </c>
    </row>
    <row r="5" spans="1:19" ht="20.25" x14ac:dyDescent="0.3">
      <c r="A5" s="10" t="s">
        <v>24</v>
      </c>
      <c r="B5" s="11">
        <v>2</v>
      </c>
      <c r="C5" s="11">
        <v>2000000005</v>
      </c>
      <c r="D5" s="12" t="s">
        <v>26</v>
      </c>
      <c r="E5" s="13">
        <v>654000</v>
      </c>
      <c r="F5" s="13">
        <v>81600</v>
      </c>
      <c r="G5" s="13">
        <v>13200</v>
      </c>
      <c r="H5" s="13">
        <v>29300</v>
      </c>
      <c r="I5" s="13">
        <v>5100</v>
      </c>
      <c r="J5" s="13">
        <v>833700</v>
      </c>
      <c r="K5" s="13"/>
      <c r="L5" s="13">
        <v>3700</v>
      </c>
      <c r="M5" s="13">
        <v>25500</v>
      </c>
      <c r="N5" s="14"/>
      <c r="O5" s="14"/>
      <c r="P5" s="14"/>
      <c r="Q5" s="14"/>
      <c r="R5" s="14"/>
      <c r="S5" s="14">
        <f>SUM(E5:R5)</f>
        <v>1646100</v>
      </c>
    </row>
    <row r="6" spans="1:19" ht="20.25" x14ac:dyDescent="0.3">
      <c r="A6" s="15"/>
      <c r="B6" s="16"/>
      <c r="C6" s="16">
        <v>2000000019</v>
      </c>
      <c r="D6" s="74" t="s">
        <v>27</v>
      </c>
      <c r="E6" s="13"/>
      <c r="F6" s="13"/>
      <c r="G6" s="13"/>
      <c r="H6" s="13"/>
      <c r="I6" s="13"/>
      <c r="J6" s="13"/>
      <c r="K6" s="13">
        <v>39300</v>
      </c>
      <c r="L6" s="13"/>
      <c r="M6" s="13"/>
      <c r="N6" s="13"/>
      <c r="O6" s="13"/>
      <c r="P6" s="13"/>
      <c r="Q6" s="13"/>
      <c r="R6" s="13"/>
      <c r="S6" s="13">
        <f>SUM(E6:R6)</f>
        <v>39300</v>
      </c>
    </row>
    <row r="7" spans="1:19" ht="20.25" x14ac:dyDescent="0.3">
      <c r="A7" s="21"/>
      <c r="B7" s="17"/>
      <c r="C7" s="17"/>
      <c r="D7" s="22"/>
      <c r="E7" s="19"/>
      <c r="F7" s="19"/>
      <c r="G7" s="19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>
        <f>SUM(E7:R7)</f>
        <v>0</v>
      </c>
    </row>
    <row r="8" spans="1:19" ht="20.25" x14ac:dyDescent="0.3">
      <c r="A8" s="23"/>
      <c r="B8" s="24"/>
      <c r="C8" s="24"/>
      <c r="D8" s="22"/>
      <c r="E8" s="26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8"/>
      <c r="S8" s="13"/>
    </row>
    <row r="9" spans="1:19" ht="20.25" x14ac:dyDescent="0.3">
      <c r="A9" s="23"/>
      <c r="B9" s="24"/>
      <c r="C9" s="24"/>
      <c r="D9" s="22"/>
      <c r="E9" s="26"/>
      <c r="F9" s="26"/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13"/>
    </row>
    <row r="10" spans="1:19" ht="20.25" x14ac:dyDescent="0.3">
      <c r="A10" s="23"/>
      <c r="B10" s="24"/>
      <c r="C10" s="24"/>
      <c r="D10" s="22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8"/>
      <c r="S10" s="29"/>
    </row>
    <row r="11" spans="1:19" ht="20.25" x14ac:dyDescent="0.3">
      <c r="A11" s="23"/>
      <c r="B11" s="24"/>
      <c r="C11" s="24"/>
      <c r="D11" s="74"/>
      <c r="E11" s="13"/>
      <c r="F11" s="13"/>
      <c r="G11" s="13"/>
      <c r="H11" s="13"/>
      <c r="I11" s="13"/>
      <c r="J11" s="13"/>
      <c r="K11" s="13"/>
      <c r="L11" s="13"/>
      <c r="M11" s="13"/>
      <c r="N11" s="30"/>
      <c r="O11" s="30"/>
      <c r="P11" s="30"/>
      <c r="Q11" s="30"/>
      <c r="R11" s="30"/>
      <c r="S11" s="30"/>
    </row>
    <row r="12" spans="1:19" ht="20.25" x14ac:dyDescent="0.3">
      <c r="A12" s="23"/>
      <c r="B12" s="24"/>
      <c r="C12" s="24"/>
      <c r="D12" s="18"/>
      <c r="E12" s="26"/>
      <c r="F12" s="26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13"/>
    </row>
    <row r="13" spans="1:19" ht="20.25" x14ac:dyDescent="0.3">
      <c r="A13" s="23"/>
      <c r="B13" s="24"/>
      <c r="C13" s="24"/>
      <c r="D13" s="18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13"/>
    </row>
    <row r="14" spans="1:19" ht="20.25" x14ac:dyDescent="0.3">
      <c r="A14" s="23"/>
      <c r="B14" s="24"/>
      <c r="C14" s="24"/>
      <c r="D14" s="25"/>
      <c r="E14" s="26"/>
      <c r="F14" s="26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8"/>
      <c r="S14" s="13"/>
    </row>
    <row r="15" spans="1:19" ht="20.25" x14ac:dyDescent="0.3">
      <c r="A15" s="31"/>
      <c r="B15" s="32"/>
      <c r="C15" s="32"/>
      <c r="D15" s="25"/>
      <c r="E15" s="33"/>
      <c r="F15" s="33"/>
      <c r="G15" s="3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3"/>
    </row>
    <row r="16" spans="1:19" ht="20.25" x14ac:dyDescent="0.3">
      <c r="A16" s="31"/>
      <c r="B16" s="32"/>
      <c r="C16" s="34"/>
      <c r="D16" s="35"/>
      <c r="E16" s="36"/>
      <c r="F16" s="36"/>
      <c r="G16" s="36"/>
      <c r="H16" s="37"/>
      <c r="I16" s="37"/>
      <c r="J16" s="37"/>
      <c r="K16" s="37"/>
      <c r="L16" s="37"/>
      <c r="M16" s="28"/>
      <c r="N16" s="28"/>
      <c r="O16" s="28"/>
      <c r="P16" s="28"/>
      <c r="Q16" s="28"/>
      <c r="R16" s="28"/>
      <c r="S16" s="13"/>
    </row>
    <row r="17" spans="1:19" ht="20.25" x14ac:dyDescent="0.3">
      <c r="A17" s="31"/>
      <c r="B17" s="32"/>
      <c r="C17" s="38"/>
      <c r="D17" s="39"/>
      <c r="E17" s="40"/>
      <c r="F17" s="40"/>
      <c r="G17" s="40"/>
      <c r="H17" s="41"/>
      <c r="I17" s="41"/>
      <c r="J17" s="41"/>
      <c r="K17" s="41"/>
      <c r="L17" s="42"/>
      <c r="M17" s="28"/>
      <c r="N17" s="28"/>
      <c r="O17" s="28"/>
      <c r="P17" s="28"/>
      <c r="Q17" s="28"/>
      <c r="R17" s="28"/>
      <c r="S17" s="13"/>
    </row>
    <row r="18" spans="1:19" ht="20.25" x14ac:dyDescent="0.3">
      <c r="A18" s="31"/>
      <c r="B18" s="32"/>
      <c r="C18" s="32"/>
      <c r="D18" s="39"/>
      <c r="E18" s="40"/>
      <c r="F18" s="40"/>
      <c r="G18" s="40"/>
      <c r="H18" s="43"/>
      <c r="I18" s="41"/>
      <c r="J18" s="41"/>
      <c r="K18" s="41"/>
      <c r="L18" s="42"/>
      <c r="M18" s="28"/>
      <c r="N18" s="28"/>
      <c r="O18" s="28"/>
      <c r="P18" s="28"/>
      <c r="Q18" s="28"/>
      <c r="R18" s="28"/>
      <c r="S18" s="13"/>
    </row>
    <row r="19" spans="1:19" ht="20.25" x14ac:dyDescent="0.3">
      <c r="A19" s="31"/>
      <c r="B19" s="32"/>
      <c r="C19" s="32"/>
      <c r="D19" s="39"/>
      <c r="E19" s="40"/>
      <c r="F19" s="40"/>
      <c r="G19" s="40"/>
      <c r="H19" s="41"/>
      <c r="I19" s="41"/>
      <c r="J19" s="41"/>
      <c r="K19" s="41"/>
      <c r="L19" s="42"/>
      <c r="M19" s="28"/>
      <c r="N19" s="28"/>
      <c r="O19" s="28"/>
      <c r="P19" s="28"/>
      <c r="Q19" s="28"/>
      <c r="R19" s="28"/>
      <c r="S19" s="13"/>
    </row>
    <row r="20" spans="1:19" ht="20.25" x14ac:dyDescent="0.3">
      <c r="A20" s="31"/>
      <c r="B20" s="32"/>
      <c r="C20" s="32"/>
      <c r="D20" s="39"/>
      <c r="E20" s="44"/>
      <c r="F20" s="44"/>
      <c r="G20" s="44"/>
      <c r="H20" s="45"/>
      <c r="I20" s="45"/>
      <c r="J20" s="45"/>
      <c r="K20" s="45"/>
      <c r="L20" s="46"/>
      <c r="M20" s="28"/>
      <c r="N20" s="28"/>
      <c r="O20" s="28"/>
      <c r="P20" s="28"/>
      <c r="Q20" s="28"/>
      <c r="R20" s="28"/>
      <c r="S20" s="13"/>
    </row>
    <row r="21" spans="1:19" ht="20.25" x14ac:dyDescent="0.3">
      <c r="A21" s="47"/>
      <c r="B21" s="48"/>
      <c r="C21" s="48"/>
      <c r="D21" s="49"/>
      <c r="E21" s="50"/>
      <c r="F21" s="50"/>
      <c r="G21" s="50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13">
        <f>SUM(E21:Q21)</f>
        <v>0</v>
      </c>
    </row>
    <row r="22" spans="1:19" ht="20.25" x14ac:dyDescent="0.3">
      <c r="A22" s="52"/>
      <c r="B22" s="53"/>
      <c r="C22" s="53"/>
      <c r="D22" s="54" t="s">
        <v>20</v>
      </c>
      <c r="E22" s="55">
        <f>SUM(E5:E21)</f>
        <v>654000</v>
      </c>
      <c r="F22" s="55">
        <f t="shared" ref="F22:S22" si="0">SUM(F5:F21)</f>
        <v>81600</v>
      </c>
      <c r="G22" s="55">
        <f t="shared" si="0"/>
        <v>13200</v>
      </c>
      <c r="H22" s="55">
        <f t="shared" si="0"/>
        <v>29300</v>
      </c>
      <c r="I22" s="55">
        <f t="shared" si="0"/>
        <v>5100</v>
      </c>
      <c r="J22" s="55">
        <f t="shared" si="0"/>
        <v>833700</v>
      </c>
      <c r="K22" s="55">
        <f t="shared" si="0"/>
        <v>39300</v>
      </c>
      <c r="L22" s="55">
        <f t="shared" si="0"/>
        <v>3700</v>
      </c>
      <c r="M22" s="55">
        <f t="shared" si="0"/>
        <v>25500</v>
      </c>
      <c r="N22" s="55">
        <f t="shared" si="0"/>
        <v>0</v>
      </c>
      <c r="O22" s="55">
        <f t="shared" si="0"/>
        <v>0</v>
      </c>
      <c r="P22" s="55">
        <f t="shared" si="0"/>
        <v>0</v>
      </c>
      <c r="Q22" s="55">
        <f t="shared" si="0"/>
        <v>0</v>
      </c>
      <c r="R22" s="55">
        <f t="shared" si="0"/>
        <v>0</v>
      </c>
      <c r="S22" s="55">
        <f t="shared" si="0"/>
        <v>1685400</v>
      </c>
    </row>
    <row r="23" spans="1:19" ht="20.25" x14ac:dyDescent="0.3">
      <c r="A23" s="56"/>
      <c r="B23" s="57"/>
      <c r="C23" s="57"/>
      <c r="D23" s="58"/>
      <c r="E23" s="37"/>
      <c r="F23" s="37"/>
      <c r="G23" s="37"/>
      <c r="H23" s="37"/>
      <c r="I23" s="37"/>
      <c r="J23" s="37"/>
      <c r="K23" s="37"/>
      <c r="L23" s="59"/>
      <c r="M23" s="59"/>
      <c r="N23" s="59"/>
      <c r="O23" s="59"/>
      <c r="P23" s="59"/>
      <c r="Q23" s="59"/>
      <c r="R23" s="59"/>
      <c r="S23" s="60"/>
    </row>
    <row r="24" spans="1:19" ht="20.25" x14ac:dyDescent="0.3">
      <c r="A24" s="61"/>
      <c r="B24" s="62"/>
      <c r="C24" s="62"/>
      <c r="D24" s="63"/>
      <c r="E24" s="20"/>
      <c r="F24" s="20"/>
      <c r="G24" s="20"/>
      <c r="H24" s="20"/>
      <c r="I24" s="20"/>
      <c r="J24" s="20"/>
      <c r="K24" s="20"/>
      <c r="L24" s="60"/>
      <c r="M24" s="60"/>
      <c r="N24" s="60"/>
      <c r="O24" s="60"/>
      <c r="P24" s="60"/>
      <c r="Q24" s="60"/>
      <c r="R24" s="13"/>
      <c r="S24" s="60"/>
    </row>
    <row r="25" spans="1:19" ht="20.25" x14ac:dyDescent="0.3">
      <c r="A25" s="61"/>
      <c r="B25" s="62"/>
      <c r="C25" s="62"/>
      <c r="D25" s="63"/>
      <c r="E25" s="20"/>
      <c r="F25" s="20"/>
      <c r="G25" s="20"/>
      <c r="H25" s="20"/>
      <c r="I25" s="20"/>
      <c r="J25" s="20"/>
      <c r="K25" s="20"/>
      <c r="L25" s="60"/>
      <c r="M25" s="60"/>
      <c r="N25" s="60"/>
      <c r="O25" s="60"/>
      <c r="P25" s="60"/>
      <c r="Q25" s="60"/>
      <c r="R25" s="60"/>
      <c r="S25" s="60"/>
    </row>
    <row r="26" spans="1:19" ht="20.25" x14ac:dyDescent="0.3">
      <c r="A26" s="61"/>
      <c r="B26" s="62"/>
      <c r="C26" s="62"/>
      <c r="D26" s="64"/>
      <c r="E26" s="20"/>
      <c r="F26" s="20"/>
      <c r="G26" s="20"/>
      <c r="H26" s="20"/>
      <c r="I26" s="20"/>
      <c r="J26" s="20"/>
      <c r="K26" s="20"/>
      <c r="L26" s="60"/>
      <c r="M26" s="60"/>
      <c r="N26" s="60"/>
      <c r="O26" s="60"/>
      <c r="P26" s="60"/>
      <c r="Q26" s="60"/>
      <c r="R26" s="60"/>
      <c r="S26" s="60"/>
    </row>
    <row r="27" spans="1:19" ht="20.25" x14ac:dyDescent="0.3">
      <c r="A27" s="65"/>
      <c r="B27" s="66"/>
      <c r="C27" s="66"/>
      <c r="D27" s="64"/>
      <c r="E27" s="20"/>
      <c r="F27" s="20"/>
      <c r="G27" s="20"/>
      <c r="H27" s="20"/>
      <c r="I27" s="20"/>
      <c r="J27" s="20"/>
      <c r="K27" s="20"/>
      <c r="L27" s="67"/>
      <c r="M27" s="67"/>
      <c r="N27" s="67"/>
      <c r="O27" s="67"/>
      <c r="P27" s="67"/>
      <c r="Q27" s="67"/>
      <c r="R27" s="67"/>
      <c r="S27" s="67"/>
    </row>
    <row r="28" spans="1:19" ht="20.25" x14ac:dyDescent="0.3">
      <c r="A28" s="65"/>
      <c r="B28" s="66"/>
      <c r="C28" s="66"/>
      <c r="D28" s="68"/>
      <c r="E28" s="20"/>
      <c r="F28" s="20"/>
      <c r="G28" s="20"/>
      <c r="H28" s="20"/>
      <c r="I28" s="20"/>
      <c r="J28" s="20"/>
      <c r="K28" s="20"/>
      <c r="L28" s="67"/>
      <c r="M28" s="67"/>
      <c r="N28" s="67"/>
      <c r="O28" s="67"/>
      <c r="P28" s="67"/>
      <c r="Q28" s="67"/>
      <c r="R28" s="67"/>
      <c r="S28" s="67"/>
    </row>
    <row r="29" spans="1:19" ht="20.25" x14ac:dyDescent="0.3">
      <c r="A29" s="61"/>
      <c r="B29" s="62"/>
      <c r="C29" s="62"/>
      <c r="D29" s="68"/>
      <c r="E29" s="20"/>
      <c r="F29" s="20"/>
      <c r="G29" s="20"/>
      <c r="H29" s="20"/>
      <c r="I29" s="20"/>
      <c r="J29" s="20"/>
      <c r="K29" s="20"/>
      <c r="L29" s="60"/>
      <c r="M29" s="60"/>
      <c r="N29" s="60"/>
      <c r="O29" s="60"/>
      <c r="P29" s="60"/>
      <c r="Q29" s="60"/>
      <c r="R29" s="13"/>
      <c r="S29" s="67"/>
    </row>
    <row r="30" spans="1:19" ht="20.25" x14ac:dyDescent="0.3">
      <c r="A30" s="61"/>
      <c r="B30" s="62"/>
      <c r="C30" s="62"/>
      <c r="D30" s="68"/>
      <c r="E30" s="20"/>
      <c r="F30" s="20"/>
      <c r="G30" s="20"/>
      <c r="H30" s="20"/>
      <c r="I30" s="20"/>
      <c r="J30" s="20"/>
      <c r="K30" s="20"/>
      <c r="L30" s="60"/>
      <c r="M30" s="60"/>
      <c r="N30" s="60"/>
      <c r="O30" s="60"/>
      <c r="P30" s="60"/>
      <c r="Q30" s="60"/>
      <c r="R30" s="13"/>
      <c r="S30" s="67"/>
    </row>
    <row r="31" spans="1:19" ht="20.25" x14ac:dyDescent="0.3">
      <c r="A31" s="61"/>
      <c r="B31" s="62"/>
      <c r="C31" s="62"/>
      <c r="D31" s="68"/>
      <c r="E31" s="20"/>
      <c r="F31" s="20"/>
      <c r="G31" s="20"/>
      <c r="H31" s="20"/>
      <c r="I31" s="20"/>
      <c r="J31" s="20"/>
      <c r="K31" s="20"/>
      <c r="L31" s="60"/>
      <c r="M31" s="60"/>
      <c r="N31" s="60"/>
      <c r="O31" s="60"/>
      <c r="P31" s="60"/>
      <c r="Q31" s="60"/>
      <c r="R31" s="60"/>
      <c r="S31" s="67"/>
    </row>
    <row r="32" spans="1:19" ht="20.25" x14ac:dyDescent="0.3">
      <c r="A32" s="65"/>
      <c r="B32" s="69"/>
      <c r="C32" s="62"/>
      <c r="D32" s="68"/>
      <c r="E32" s="20"/>
      <c r="F32" s="20"/>
      <c r="G32" s="20"/>
      <c r="H32" s="20"/>
      <c r="I32" s="20"/>
      <c r="J32" s="20"/>
      <c r="K32" s="20"/>
      <c r="L32" s="67"/>
      <c r="M32" s="67"/>
      <c r="N32" s="67"/>
      <c r="O32" s="67"/>
      <c r="P32" s="67"/>
      <c r="Q32" s="67"/>
      <c r="R32" s="67"/>
      <c r="S32" s="67"/>
    </row>
    <row r="33" spans="1:19" ht="20.25" x14ac:dyDescent="0.3">
      <c r="A33" s="65"/>
      <c r="B33" s="69"/>
      <c r="C33" s="62"/>
      <c r="D33" s="68"/>
      <c r="E33" s="20"/>
      <c r="F33" s="20"/>
      <c r="G33" s="20"/>
      <c r="H33" s="20"/>
      <c r="I33" s="20"/>
      <c r="J33" s="20"/>
      <c r="K33" s="20"/>
      <c r="L33" s="67"/>
      <c r="M33" s="67"/>
      <c r="N33" s="67"/>
      <c r="O33" s="67"/>
      <c r="P33" s="67"/>
      <c r="Q33" s="67"/>
      <c r="R33" s="67"/>
      <c r="S33" s="67"/>
    </row>
    <row r="34" spans="1:19" ht="20.25" x14ac:dyDescent="0.3">
      <c r="A34" s="65"/>
      <c r="B34" s="69"/>
      <c r="C34" s="62"/>
      <c r="D34" s="68"/>
      <c r="E34" s="20"/>
      <c r="F34" s="20"/>
      <c r="G34" s="20"/>
      <c r="H34" s="20"/>
      <c r="I34" s="20"/>
      <c r="J34" s="20"/>
      <c r="K34" s="20"/>
      <c r="L34" s="67"/>
      <c r="M34" s="67"/>
      <c r="N34" s="67"/>
      <c r="O34" s="67"/>
      <c r="P34" s="67"/>
      <c r="Q34" s="67"/>
      <c r="R34" s="67"/>
      <c r="S34" s="67"/>
    </row>
    <row r="35" spans="1:19" ht="20.25" x14ac:dyDescent="0.3">
      <c r="A35" s="65"/>
      <c r="B35" s="69"/>
      <c r="C35" s="62"/>
      <c r="D35" s="68"/>
      <c r="E35" s="20"/>
      <c r="F35" s="20"/>
      <c r="G35" s="20"/>
      <c r="H35" s="20"/>
      <c r="I35" s="20"/>
      <c r="J35" s="20"/>
      <c r="K35" s="20"/>
      <c r="L35" s="67"/>
      <c r="M35" s="67"/>
      <c r="N35" s="67"/>
      <c r="O35" s="67"/>
      <c r="P35" s="67"/>
      <c r="Q35" s="67"/>
      <c r="R35" s="67"/>
      <c r="S35" s="67"/>
    </row>
    <row r="36" spans="1:19" ht="20.25" x14ac:dyDescent="0.3">
      <c r="A36" s="65"/>
      <c r="B36" s="69"/>
      <c r="C36" s="69"/>
      <c r="D36" s="68"/>
      <c r="E36" s="20"/>
      <c r="F36" s="20"/>
      <c r="G36" s="20"/>
      <c r="H36" s="20"/>
      <c r="I36" s="20"/>
      <c r="J36" s="20"/>
      <c r="K36" s="20"/>
      <c r="L36" s="67"/>
      <c r="M36" s="67"/>
      <c r="N36" s="67"/>
      <c r="O36" s="67"/>
      <c r="P36" s="67"/>
      <c r="Q36" s="67"/>
      <c r="R36" s="67"/>
      <c r="S36" s="67"/>
    </row>
    <row r="37" spans="1:19" ht="20.25" x14ac:dyDescent="0.3">
      <c r="A37" s="61"/>
      <c r="B37" s="62"/>
      <c r="C37" s="62"/>
      <c r="D37" s="70"/>
      <c r="E37" s="20"/>
      <c r="F37" s="20"/>
      <c r="G37" s="20"/>
      <c r="H37" s="20"/>
      <c r="I37" s="20"/>
      <c r="J37" s="20"/>
      <c r="K37" s="20"/>
      <c r="L37" s="60"/>
      <c r="M37" s="60"/>
      <c r="N37" s="60"/>
      <c r="O37" s="60"/>
      <c r="P37" s="60"/>
      <c r="Q37" s="60"/>
      <c r="R37" s="60"/>
      <c r="S37" s="67"/>
    </row>
    <row r="38" spans="1:19" ht="20.25" x14ac:dyDescent="0.3">
      <c r="A38" s="61"/>
      <c r="B38" s="62"/>
      <c r="C38" s="62"/>
      <c r="D38" s="63"/>
      <c r="E38" s="20"/>
      <c r="F38" s="20"/>
      <c r="G38" s="20"/>
      <c r="H38" s="20"/>
      <c r="I38" s="20"/>
      <c r="J38" s="20"/>
      <c r="K38" s="20"/>
      <c r="L38" s="60"/>
      <c r="M38" s="60"/>
      <c r="N38" s="60"/>
      <c r="O38" s="60"/>
      <c r="P38" s="60"/>
      <c r="Q38" s="60"/>
      <c r="R38" s="60"/>
      <c r="S38" s="67"/>
    </row>
    <row r="39" spans="1:19" ht="20.25" x14ac:dyDescent="0.3">
      <c r="A39" s="61"/>
      <c r="B39" s="62"/>
      <c r="C39" s="62"/>
      <c r="D39" s="63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7"/>
    </row>
    <row r="40" spans="1:19" ht="20.25" x14ac:dyDescent="0.3">
      <c r="A40" s="61"/>
      <c r="B40" s="62"/>
      <c r="C40" s="62"/>
      <c r="D40" s="63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7"/>
    </row>
    <row r="41" spans="1:19" ht="20.25" x14ac:dyDescent="0.3">
      <c r="A41" s="61"/>
      <c r="B41" s="62"/>
      <c r="C41" s="62"/>
      <c r="D41" s="63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7"/>
    </row>
    <row r="42" spans="1:19" ht="20.25" x14ac:dyDescent="0.3">
      <c r="A42" s="61"/>
      <c r="B42" s="62"/>
      <c r="C42" s="71"/>
      <c r="D42" s="72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7"/>
    </row>
    <row r="43" spans="1:19" ht="20.25" x14ac:dyDescent="0.3">
      <c r="A43" s="73"/>
      <c r="B43" s="62"/>
      <c r="C43" s="71"/>
      <c r="D43" s="72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7"/>
    </row>
    <row r="44" spans="1:19" ht="20.25" x14ac:dyDescent="0.3">
      <c r="A44" s="61"/>
      <c r="B44" s="62"/>
      <c r="C44" s="16"/>
      <c r="D44" s="74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7"/>
    </row>
    <row r="45" spans="1:19" ht="20.25" x14ac:dyDescent="0.3">
      <c r="A45" s="21"/>
      <c r="B45" s="17"/>
      <c r="C45" s="75"/>
      <c r="D45" s="7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67"/>
    </row>
    <row r="46" spans="1:19" ht="20.25" x14ac:dyDescent="0.3">
      <c r="A46" s="61"/>
      <c r="B46" s="62"/>
      <c r="C46" s="62"/>
      <c r="D46" s="63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7"/>
    </row>
    <row r="47" spans="1:19" ht="20.25" x14ac:dyDescent="0.3">
      <c r="A47" s="61"/>
      <c r="B47" s="62"/>
      <c r="C47" s="66"/>
      <c r="D47" s="68"/>
      <c r="E47" s="60"/>
      <c r="F47" s="60"/>
      <c r="G47" s="77"/>
      <c r="H47" s="77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7"/>
    </row>
    <row r="48" spans="1:19" ht="20.25" x14ac:dyDescent="0.3">
      <c r="A48" s="61"/>
      <c r="B48" s="62"/>
      <c r="C48" s="62"/>
      <c r="D48" s="76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7"/>
    </row>
    <row r="49" spans="1:19" ht="20.25" x14ac:dyDescent="0.3">
      <c r="A49" s="61"/>
      <c r="B49" s="62"/>
      <c r="C49" s="62"/>
      <c r="D49" s="63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7"/>
    </row>
    <row r="50" spans="1:19" ht="20.25" x14ac:dyDescent="0.3">
      <c r="A50" s="61"/>
      <c r="B50" s="62"/>
      <c r="C50" s="62"/>
      <c r="D50" s="68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7"/>
    </row>
    <row r="51" spans="1:19" ht="20.25" x14ac:dyDescent="0.3">
      <c r="A51" s="61"/>
      <c r="B51" s="62"/>
      <c r="C51" s="62"/>
      <c r="D51" s="68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7"/>
    </row>
    <row r="52" spans="1:19" ht="20.25" x14ac:dyDescent="0.3">
      <c r="A52" s="61"/>
      <c r="B52" s="62"/>
      <c r="C52" s="62"/>
      <c r="D52" s="68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7"/>
    </row>
    <row r="53" spans="1:19" ht="20.25" x14ac:dyDescent="0.3">
      <c r="A53" s="61"/>
      <c r="B53" s="62"/>
      <c r="C53" s="62"/>
      <c r="D53" s="68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7"/>
    </row>
    <row r="54" spans="1:19" ht="20.25" x14ac:dyDescent="0.3">
      <c r="A54" s="61"/>
      <c r="B54" s="62"/>
      <c r="C54" s="62"/>
      <c r="D54" s="7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7"/>
    </row>
    <row r="55" spans="1:19" ht="20.25" x14ac:dyDescent="0.3">
      <c r="A55" s="61"/>
      <c r="B55" s="62"/>
      <c r="C55" s="62"/>
      <c r="D55" s="7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7"/>
    </row>
    <row r="56" spans="1:19" ht="20.25" x14ac:dyDescent="0.3">
      <c r="A56" s="61"/>
      <c r="B56" s="62"/>
      <c r="C56" s="62"/>
      <c r="D56" s="63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7"/>
    </row>
    <row r="57" spans="1:19" ht="20.25" x14ac:dyDescent="0.3">
      <c r="A57" s="61"/>
      <c r="B57" s="62"/>
      <c r="C57" s="62"/>
      <c r="D57" s="63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7"/>
    </row>
    <row r="58" spans="1:19" ht="20.25" x14ac:dyDescent="0.3">
      <c r="A58" s="61"/>
      <c r="B58" s="62"/>
      <c r="C58" s="62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7"/>
    </row>
    <row r="59" spans="1:19" ht="20.25" x14ac:dyDescent="0.3">
      <c r="A59" s="61"/>
      <c r="B59" s="62"/>
      <c r="C59" s="62"/>
      <c r="D59" s="68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7"/>
    </row>
    <row r="60" spans="1:19" ht="20.25" x14ac:dyDescent="0.3">
      <c r="A60" s="61"/>
      <c r="B60" s="62"/>
      <c r="C60" s="62"/>
      <c r="D60" s="68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7"/>
    </row>
    <row r="61" spans="1:19" ht="20.25" x14ac:dyDescent="0.3">
      <c r="A61" s="61"/>
      <c r="B61" s="62"/>
      <c r="C61" s="62"/>
      <c r="D61" s="6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7"/>
    </row>
    <row r="62" spans="1:19" ht="20.25" x14ac:dyDescent="0.3">
      <c r="A62" s="61"/>
      <c r="B62" s="62"/>
      <c r="C62" s="62"/>
      <c r="D62" s="63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7"/>
    </row>
    <row r="63" spans="1:19" ht="20.25" x14ac:dyDescent="0.3">
      <c r="A63" s="61"/>
      <c r="B63" s="62"/>
      <c r="C63" s="62"/>
      <c r="D63" s="63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7"/>
    </row>
    <row r="64" spans="1:19" ht="20.25" x14ac:dyDescent="0.3">
      <c r="A64" s="61"/>
      <c r="B64" s="62"/>
      <c r="C64" s="62"/>
      <c r="D64" s="63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7"/>
    </row>
    <row r="65" spans="1:19" ht="20.25" x14ac:dyDescent="0.3">
      <c r="A65" s="61"/>
      <c r="B65" s="62"/>
      <c r="C65" s="62"/>
      <c r="D65" s="63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7"/>
    </row>
    <row r="66" spans="1:19" ht="20.25" x14ac:dyDescent="0.3">
      <c r="A66" s="73"/>
      <c r="B66" s="62"/>
      <c r="C66" s="66"/>
      <c r="D66" s="74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7"/>
    </row>
    <row r="67" spans="1:19" ht="20.25" x14ac:dyDescent="0.3">
      <c r="A67" s="61"/>
      <c r="B67" s="62"/>
      <c r="C67" s="66"/>
      <c r="D67" s="76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7"/>
    </row>
    <row r="68" spans="1:19" ht="20.25" x14ac:dyDescent="0.3">
      <c r="A68" s="61"/>
      <c r="B68" s="62"/>
      <c r="C68" s="66"/>
      <c r="D68" s="68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7"/>
    </row>
    <row r="69" spans="1:19" ht="20.25" x14ac:dyDescent="0.3">
      <c r="A69" s="61"/>
      <c r="B69" s="62"/>
      <c r="C69" s="62"/>
      <c r="D69" s="76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7"/>
    </row>
    <row r="70" spans="1:19" ht="20.25" x14ac:dyDescent="0.3">
      <c r="A70" s="61"/>
      <c r="B70" s="62"/>
      <c r="C70" s="62"/>
      <c r="D70" s="63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7"/>
    </row>
    <row r="71" spans="1:19" ht="20.25" x14ac:dyDescent="0.3">
      <c r="A71" s="61"/>
      <c r="B71" s="62"/>
      <c r="C71" s="16"/>
      <c r="D71" s="74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7"/>
    </row>
    <row r="72" spans="1:19" ht="20.25" x14ac:dyDescent="0.3">
      <c r="A72" s="61"/>
      <c r="B72" s="62"/>
      <c r="C72" s="75"/>
      <c r="D72" s="76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7"/>
    </row>
    <row r="73" spans="1:19" ht="20.25" x14ac:dyDescent="0.3">
      <c r="A73" s="61"/>
      <c r="B73" s="62"/>
      <c r="C73" s="62"/>
      <c r="D73" s="63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7"/>
    </row>
    <row r="74" spans="1:19" ht="20.25" x14ac:dyDescent="0.3">
      <c r="A74" s="61"/>
      <c r="B74" s="62"/>
      <c r="C74" s="66"/>
      <c r="D74" s="68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7"/>
    </row>
    <row r="75" spans="1:19" ht="20.25" x14ac:dyDescent="0.3">
      <c r="A75" s="61"/>
      <c r="B75" s="62"/>
      <c r="C75" s="62"/>
      <c r="D75" s="76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7"/>
    </row>
    <row r="76" spans="1:19" ht="20.25" x14ac:dyDescent="0.3">
      <c r="A76" s="61"/>
      <c r="B76" s="62"/>
      <c r="C76" s="62"/>
      <c r="D76" s="63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7"/>
    </row>
    <row r="77" spans="1:19" ht="20.25" x14ac:dyDescent="0.3">
      <c r="A77" s="61"/>
      <c r="B77" s="62"/>
      <c r="C77" s="62"/>
      <c r="D77" s="76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7"/>
    </row>
    <row r="78" spans="1:19" ht="20.25" x14ac:dyDescent="0.3">
      <c r="A78" s="61"/>
      <c r="B78" s="62"/>
      <c r="C78" s="62"/>
      <c r="D78" s="76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7"/>
    </row>
    <row r="79" spans="1:19" ht="20.25" x14ac:dyDescent="0.3">
      <c r="A79" s="61"/>
      <c r="B79" s="62"/>
      <c r="C79" s="62"/>
      <c r="D79" s="63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7"/>
    </row>
    <row r="80" spans="1:19" ht="20.25" x14ac:dyDescent="0.3">
      <c r="A80" s="61"/>
      <c r="B80" s="62"/>
      <c r="C80" s="62"/>
      <c r="D80" s="63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7"/>
    </row>
    <row r="81" spans="1:19" ht="20.25" x14ac:dyDescent="0.3">
      <c r="A81" s="78"/>
      <c r="B81" s="79"/>
      <c r="C81" s="79"/>
      <c r="D81" s="63"/>
      <c r="E81" s="63"/>
      <c r="F81" s="63"/>
      <c r="G81" s="63"/>
      <c r="H81" s="63"/>
      <c r="I81" s="63"/>
      <c r="J81" s="63"/>
      <c r="K81" s="63"/>
      <c r="L81" s="63"/>
      <c r="M81" s="80"/>
      <c r="N81" s="80"/>
      <c r="O81" s="80"/>
      <c r="P81" s="80"/>
      <c r="Q81" s="80"/>
      <c r="R81" s="80"/>
      <c r="S81" s="67"/>
    </row>
    <row r="82" spans="1:19" ht="20.25" x14ac:dyDescent="0.3">
      <c r="A82" s="78"/>
      <c r="B82" s="79"/>
      <c r="C82" s="79"/>
      <c r="D82" s="63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67"/>
    </row>
    <row r="83" spans="1:19" ht="20.25" x14ac:dyDescent="0.3">
      <c r="A83" s="78"/>
      <c r="B83" s="79"/>
      <c r="C83" s="79"/>
      <c r="D83" s="63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67"/>
    </row>
    <row r="84" spans="1:19" ht="20.25" x14ac:dyDescent="0.3">
      <c r="A84" s="78"/>
      <c r="B84" s="79"/>
      <c r="C84" s="66"/>
      <c r="D84" s="68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67"/>
    </row>
    <row r="85" spans="1:19" ht="20.25" x14ac:dyDescent="0.3">
      <c r="A85" s="78"/>
      <c r="B85" s="79"/>
      <c r="C85" s="66"/>
      <c r="D85" s="68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67"/>
    </row>
    <row r="86" spans="1:19" ht="20.25" x14ac:dyDescent="0.3">
      <c r="A86" s="78"/>
      <c r="B86" s="79"/>
      <c r="C86" s="66"/>
      <c r="D86" s="68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67"/>
    </row>
    <row r="87" spans="1:19" ht="20.25" x14ac:dyDescent="0.3">
      <c r="A87" s="78"/>
      <c r="B87" s="79"/>
      <c r="C87" s="66"/>
      <c r="D87" s="6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67"/>
    </row>
    <row r="88" spans="1:19" ht="20.25" x14ac:dyDescent="0.3">
      <c r="A88" s="78"/>
      <c r="B88" s="79"/>
      <c r="C88" s="66"/>
      <c r="D88" s="8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67"/>
    </row>
    <row r="89" spans="1:19" ht="20.25" x14ac:dyDescent="0.3">
      <c r="A89" s="78"/>
      <c r="B89" s="79"/>
      <c r="C89" s="66"/>
      <c r="D89" s="76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7"/>
    </row>
    <row r="90" spans="1:19" ht="20.25" x14ac:dyDescent="0.3">
      <c r="A90" s="78"/>
      <c r="B90" s="79"/>
      <c r="C90" s="79"/>
      <c r="D90" s="63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7"/>
    </row>
    <row r="91" spans="1:19" ht="20.25" x14ac:dyDescent="0.3">
      <c r="A91" s="78"/>
      <c r="B91" s="79"/>
      <c r="C91" s="79"/>
      <c r="D91" s="68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67"/>
    </row>
    <row r="92" spans="1:19" ht="20.25" x14ac:dyDescent="0.3">
      <c r="A92" s="78"/>
      <c r="B92" s="79"/>
      <c r="C92" s="79"/>
      <c r="D92" s="68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67"/>
    </row>
    <row r="93" spans="1:19" ht="20.25" x14ac:dyDescent="0.3">
      <c r="A93" s="78"/>
      <c r="B93" s="79"/>
      <c r="C93" s="79"/>
      <c r="D93" s="81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67"/>
    </row>
    <row r="94" spans="1:19" ht="20.25" x14ac:dyDescent="0.3">
      <c r="A94" s="78"/>
      <c r="B94" s="79"/>
      <c r="C94" s="79"/>
      <c r="D94" s="81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67"/>
    </row>
    <row r="95" spans="1:19" ht="20.25" x14ac:dyDescent="0.3">
      <c r="A95" s="78"/>
      <c r="B95" s="79"/>
      <c r="C95" s="66"/>
      <c r="D95" s="76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67"/>
    </row>
    <row r="96" spans="1:19" ht="20.25" x14ac:dyDescent="0.3">
      <c r="A96" s="78"/>
      <c r="B96" s="79"/>
      <c r="C96" s="66"/>
      <c r="D96" s="63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67"/>
    </row>
    <row r="97" spans="1:19" ht="20.25" x14ac:dyDescent="0.3">
      <c r="A97" s="78"/>
      <c r="B97" s="82"/>
      <c r="C97" s="83"/>
      <c r="D97" s="84"/>
      <c r="E97" s="85"/>
      <c r="F97" s="85"/>
      <c r="G97" s="85"/>
      <c r="H97" s="85"/>
      <c r="I97" s="85"/>
      <c r="J97" s="85"/>
      <c r="K97" s="85"/>
      <c r="L97" s="80"/>
      <c r="M97" s="80"/>
      <c r="N97" s="80"/>
      <c r="O97" s="29"/>
      <c r="P97" s="80"/>
      <c r="Q97" s="80"/>
      <c r="R97" s="80"/>
      <c r="S97" s="67"/>
    </row>
    <row r="98" spans="1:19" ht="20.25" x14ac:dyDescent="0.3">
      <c r="A98" s="78"/>
      <c r="B98" s="86"/>
      <c r="C98" s="83"/>
      <c r="D98" s="84"/>
      <c r="E98" s="85"/>
      <c r="F98" s="85"/>
      <c r="G98" s="85"/>
      <c r="H98" s="85"/>
      <c r="I98" s="85"/>
      <c r="J98" s="85"/>
      <c r="K98" s="85"/>
      <c r="L98" s="80"/>
      <c r="M98" s="80"/>
      <c r="N98" s="80"/>
      <c r="O98" s="29"/>
      <c r="P98" s="80"/>
      <c r="Q98" s="80"/>
      <c r="R98" s="80"/>
      <c r="S98" s="67"/>
    </row>
    <row r="99" spans="1:19" ht="20.25" x14ac:dyDescent="0.3">
      <c r="A99" s="78"/>
      <c r="B99" s="82"/>
      <c r="C99" s="83"/>
      <c r="D99" s="84"/>
      <c r="E99" s="85"/>
      <c r="F99" s="85"/>
      <c r="G99" s="85"/>
      <c r="H99" s="85"/>
      <c r="I99" s="85"/>
      <c r="J99" s="85"/>
      <c r="K99" s="85"/>
      <c r="L99" s="80"/>
      <c r="M99" s="80"/>
      <c r="N99" s="80"/>
      <c r="O99" s="80"/>
      <c r="P99" s="80"/>
      <c r="Q99" s="80"/>
      <c r="R99" s="80"/>
      <c r="S99" s="67"/>
    </row>
    <row r="100" spans="1:19" ht="20.25" x14ac:dyDescent="0.3">
      <c r="A100" s="87"/>
      <c r="B100" s="88"/>
      <c r="C100" s="88"/>
      <c r="D100" s="89" t="s">
        <v>21</v>
      </c>
      <c r="E100" s="90">
        <f t="shared" ref="E100:R100" si="1">SUM(E23:E99)</f>
        <v>0</v>
      </c>
      <c r="F100" s="90">
        <f t="shared" si="1"/>
        <v>0</v>
      </c>
      <c r="G100" s="90">
        <f t="shared" si="1"/>
        <v>0</v>
      </c>
      <c r="H100" s="90">
        <f t="shared" si="1"/>
        <v>0</v>
      </c>
      <c r="I100" s="90">
        <f t="shared" si="1"/>
        <v>0</v>
      </c>
      <c r="J100" s="90">
        <f t="shared" si="1"/>
        <v>0</v>
      </c>
      <c r="K100" s="90">
        <f t="shared" si="1"/>
        <v>0</v>
      </c>
      <c r="L100" s="90">
        <f t="shared" si="1"/>
        <v>0</v>
      </c>
      <c r="M100" s="90">
        <f t="shared" si="1"/>
        <v>0</v>
      </c>
      <c r="N100" s="90">
        <f t="shared" si="1"/>
        <v>0</v>
      </c>
      <c r="O100" s="90">
        <f t="shared" si="1"/>
        <v>0</v>
      </c>
      <c r="P100" s="90">
        <f t="shared" si="1"/>
        <v>0</v>
      </c>
      <c r="Q100" s="90">
        <f t="shared" si="1"/>
        <v>0</v>
      </c>
      <c r="R100" s="90">
        <f t="shared" si="1"/>
        <v>0</v>
      </c>
      <c r="S100" s="91">
        <f>SUM(E100:R100)</f>
        <v>0</v>
      </c>
    </row>
    <row r="101" spans="1:19" ht="20.25" x14ac:dyDescent="0.3">
      <c r="A101" s="87"/>
      <c r="B101" s="88"/>
      <c r="C101" s="88"/>
      <c r="D101" s="89" t="s">
        <v>22</v>
      </c>
      <c r="E101" s="90">
        <f t="shared" ref="E101:R101" si="2">E22-E100</f>
        <v>654000</v>
      </c>
      <c r="F101" s="90">
        <f t="shared" si="2"/>
        <v>81600</v>
      </c>
      <c r="G101" s="90">
        <f t="shared" si="2"/>
        <v>13200</v>
      </c>
      <c r="H101" s="90">
        <f t="shared" si="2"/>
        <v>29300</v>
      </c>
      <c r="I101" s="90">
        <f t="shared" si="2"/>
        <v>5100</v>
      </c>
      <c r="J101" s="90">
        <f t="shared" si="2"/>
        <v>833700</v>
      </c>
      <c r="K101" s="92">
        <f t="shared" si="2"/>
        <v>39300</v>
      </c>
      <c r="L101" s="90">
        <f t="shared" si="2"/>
        <v>3700</v>
      </c>
      <c r="M101" s="90">
        <f t="shared" si="2"/>
        <v>25500</v>
      </c>
      <c r="N101" s="90">
        <f t="shared" si="2"/>
        <v>0</v>
      </c>
      <c r="O101" s="92">
        <f t="shared" si="2"/>
        <v>0</v>
      </c>
      <c r="P101" s="90">
        <f t="shared" si="2"/>
        <v>0</v>
      </c>
      <c r="Q101" s="92">
        <f t="shared" si="2"/>
        <v>0</v>
      </c>
      <c r="R101" s="90">
        <f t="shared" si="2"/>
        <v>0</v>
      </c>
      <c r="S101" s="91">
        <f>SUM(E101:R101)</f>
        <v>1685400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ภ.จว.กระบี่</vt:lpstr>
      <vt:lpstr>กก.สส.</vt:lpstr>
      <vt:lpstr>สภ.เมืองกระบี่</vt:lpstr>
      <vt:lpstr>สภเกาะกลาง</vt:lpstr>
      <vt:lpstr>สภ.เหนือคลอง</vt:lpstr>
      <vt:lpstr>สภ.คลองขนาน</vt:lpstr>
      <vt:lpstr>สภ.คลองท่อม</vt:lpstr>
      <vt:lpstr>สภ.ทรายขาว</vt:lpstr>
      <vt:lpstr>สภ.อ่าวลึก</vt:lpstr>
      <vt:lpstr>สภ.เกาะลันตา</vt:lpstr>
      <vt:lpstr>สภ.เขาพนม</vt:lpstr>
      <vt:lpstr>สภ.ปลายพระยา</vt:lpstr>
      <vt:lpstr>สภ.ลำทับ</vt:lpstr>
      <vt:lpstr>สภ.อ่าวนาง</vt:lpstr>
      <vt:lpstr>สภ.เกาะพีพี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ตำรวจภูธรจังหวัด กระบี่</dc:creator>
  <cp:lastModifiedBy>OPEN</cp:lastModifiedBy>
  <cp:lastPrinted>2025-11-26T03:22:34Z</cp:lastPrinted>
  <dcterms:created xsi:type="dcterms:W3CDTF">2025-11-24T05:55:20Z</dcterms:created>
  <dcterms:modified xsi:type="dcterms:W3CDTF">2025-11-26T03:24:16Z</dcterms:modified>
</cp:coreProperties>
</file>